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OA Y PRESUPUESTO 2024\POA 2024\"/>
    </mc:Choice>
  </mc:AlternateContent>
  <xr:revisionPtr revIDLastSave="0" documentId="13_ncr:1_{CD3F5EF7-AA71-492C-A314-E1E9A77427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OA 2024" sheetId="17" r:id="rId1"/>
  </sheets>
  <calcPr calcId="191029"/>
</workbook>
</file>

<file path=xl/calcChain.xml><?xml version="1.0" encoding="utf-8"?>
<calcChain xmlns="http://schemas.openxmlformats.org/spreadsheetml/2006/main">
  <c r="M32" i="17" l="1"/>
  <c r="N32" i="17" s="1"/>
  <c r="M31" i="17"/>
  <c r="N31" i="17" s="1"/>
  <c r="K28" i="17"/>
  <c r="L28" i="17" s="1"/>
  <c r="L27" i="17"/>
  <c r="N27" i="17" s="1"/>
  <c r="K25" i="17"/>
  <c r="L25" i="17" s="1"/>
  <c r="M25" i="17" s="1"/>
  <c r="K24" i="17"/>
  <c r="L24" i="17" s="1"/>
  <c r="M24" i="17" s="1"/>
  <c r="K23" i="17"/>
  <c r="L23" i="17" s="1"/>
  <c r="M23" i="17" s="1"/>
  <c r="K20" i="17"/>
  <c r="L20" i="17" s="1"/>
  <c r="M20" i="17" s="1"/>
  <c r="M21" i="17"/>
  <c r="K12" i="17"/>
  <c r="L12" i="17" s="1"/>
  <c r="K13" i="17"/>
  <c r="L13" i="17" s="1"/>
  <c r="N11" i="17"/>
  <c r="M28" i="17" l="1"/>
  <c r="N28" i="17" s="1"/>
  <c r="N23" i="17"/>
  <c r="N25" i="17"/>
  <c r="N24" i="17"/>
  <c r="N20" i="17"/>
  <c r="M13" i="17"/>
  <c r="N13" i="17" s="1"/>
  <c r="M12" i="17"/>
  <c r="N12" i="17" s="1"/>
  <c r="K30" i="17" l="1"/>
  <c r="L30" i="17" s="1"/>
  <c r="M30" i="17" s="1"/>
  <c r="N30" i="17" s="1"/>
  <c r="N69" i="17"/>
  <c r="N43" i="17"/>
  <c r="N44" i="17"/>
  <c r="N42" i="17"/>
  <c r="N40" i="17"/>
  <c r="N41" i="17"/>
  <c r="N39" i="17"/>
  <c r="K88" i="17"/>
  <c r="N88" i="17" s="1"/>
  <c r="K52" i="17"/>
  <c r="N52" i="17" s="1"/>
  <c r="K48" i="17" l="1"/>
  <c r="N48" i="17" s="1"/>
  <c r="L87" i="17" l="1"/>
  <c r="N87" i="17" s="1"/>
  <c r="G87" i="17"/>
  <c r="F87" i="17"/>
  <c r="L86" i="17"/>
  <c r="N86" i="17" s="1"/>
  <c r="L85" i="17"/>
  <c r="N85" i="17" s="1"/>
  <c r="K84" i="17"/>
  <c r="N84" i="17" s="1"/>
  <c r="K83" i="17"/>
  <c r="N83" i="17" s="1"/>
  <c r="K82" i="17"/>
  <c r="N82" i="17" s="1"/>
  <c r="K81" i="17"/>
  <c r="L81" i="17" s="1"/>
  <c r="K80" i="17"/>
  <c r="N80" i="17" s="1"/>
  <c r="K79" i="17"/>
  <c r="N79" i="17" s="1"/>
  <c r="K78" i="17"/>
  <c r="L78" i="17" s="1"/>
  <c r="M78" i="17" s="1"/>
  <c r="N78" i="17" s="1"/>
  <c r="K77" i="17"/>
  <c r="L77" i="17" s="1"/>
  <c r="M77" i="17" s="1"/>
  <c r="N77" i="17" s="1"/>
  <c r="K76" i="17"/>
  <c r="L76" i="17" s="1"/>
  <c r="M76" i="17" s="1"/>
  <c r="N76" i="17" s="1"/>
  <c r="M75" i="17"/>
  <c r="N75" i="17" s="1"/>
  <c r="H74" i="17"/>
  <c r="K74" i="17" s="1"/>
  <c r="K73" i="17"/>
  <c r="K72" i="17"/>
  <c r="K71" i="17"/>
  <c r="K70" i="17"/>
  <c r="L74" i="17" l="1"/>
  <c r="M74" i="17" s="1"/>
  <c r="L72" i="17"/>
  <c r="M72" i="17" s="1"/>
  <c r="L70" i="17"/>
  <c r="M70" i="17" s="1"/>
  <c r="L73" i="17"/>
  <c r="M73" i="17" s="1"/>
  <c r="L71" i="17"/>
  <c r="M71" i="17" s="1"/>
  <c r="M81" i="17"/>
  <c r="N81" i="17" s="1"/>
  <c r="N73" i="17" l="1"/>
  <c r="N74" i="17"/>
  <c r="N72" i="17"/>
  <c r="N71" i="17"/>
  <c r="N70" i="17"/>
  <c r="M65" i="17" l="1"/>
  <c r="N65" i="17" s="1"/>
  <c r="N21" i="17" l="1"/>
  <c r="M68" i="17"/>
  <c r="N68" i="17" s="1"/>
  <c r="K67" i="17"/>
  <c r="L67" i="17" s="1"/>
  <c r="M66" i="17"/>
  <c r="N66" i="17" s="1"/>
  <c r="M64" i="17"/>
  <c r="N64" i="17" s="1"/>
  <c r="K63" i="17"/>
  <c r="L63" i="17" s="1"/>
  <c r="M63" i="17" s="1"/>
  <c r="N63" i="17" s="1"/>
  <c r="K62" i="17"/>
  <c r="L62" i="17" s="1"/>
  <c r="M62" i="17" s="1"/>
  <c r="K61" i="17"/>
  <c r="L61" i="17" s="1"/>
  <c r="M61" i="17" s="1"/>
  <c r="N61" i="17" s="1"/>
  <c r="K60" i="17"/>
  <c r="L60" i="17" s="1"/>
  <c r="M60" i="17" s="1"/>
  <c r="N60" i="17" s="1"/>
  <c r="K59" i="17"/>
  <c r="L59" i="17" s="1"/>
  <c r="M59" i="17" s="1"/>
  <c r="N59" i="17" s="1"/>
  <c r="K57" i="17"/>
  <c r="L57" i="17" s="1"/>
  <c r="M57" i="17" s="1"/>
  <c r="K58" i="17"/>
  <c r="L58" i="17" s="1"/>
  <c r="K56" i="17"/>
  <c r="L56" i="17" l="1"/>
  <c r="M67" i="17"/>
  <c r="N67" i="17" s="1"/>
  <c r="N62" i="17"/>
  <c r="M58" i="17"/>
  <c r="N58" i="17" s="1"/>
  <c r="N57" i="17"/>
  <c r="M56" i="17" l="1"/>
  <c r="N56" i="17" l="1"/>
  <c r="K38" i="17"/>
  <c r="N38" i="17" s="1"/>
  <c r="M37" i="17"/>
  <c r="N37" i="17" s="1"/>
  <c r="K29" i="17"/>
  <c r="N29" i="17" s="1"/>
  <c r="K26" i="17" l="1"/>
  <c r="L26" i="17"/>
  <c r="M26" i="17" s="1"/>
  <c r="K22" i="17"/>
  <c r="L22" i="17" s="1"/>
  <c r="M22" i="17" s="1"/>
  <c r="K19" i="17"/>
  <c r="L19" i="17" s="1"/>
  <c r="M19" i="17" s="1"/>
  <c r="N19" i="17" s="1"/>
  <c r="K18" i="17"/>
  <c r="K15" i="17"/>
  <c r="K16" i="17"/>
  <c r="K14" i="17"/>
  <c r="K17" i="17"/>
  <c r="L17" i="17" s="1"/>
  <c r="M17" i="17" s="1"/>
  <c r="K55" i="17" l="1"/>
  <c r="N26" i="17"/>
  <c r="N22" i="17"/>
  <c r="N17" i="17"/>
  <c r="L18" i="17"/>
  <c r="M18" i="17" s="1"/>
  <c r="L15" i="17"/>
  <c r="M15" i="17" s="1"/>
  <c r="L16" i="17"/>
  <c r="M16" i="17" s="1"/>
  <c r="L14" i="17"/>
  <c r="L55" i="17" l="1"/>
  <c r="M14" i="17"/>
  <c r="M55" i="17" s="1"/>
  <c r="N18" i="17"/>
  <c r="N16" i="17"/>
  <c r="N15" i="17"/>
  <c r="N14" i="17" l="1"/>
  <c r="N55" i="17" s="1"/>
</calcChain>
</file>

<file path=xl/sharedStrings.xml><?xml version="1.0" encoding="utf-8"?>
<sst xmlns="http://schemas.openxmlformats.org/spreadsheetml/2006/main" count="371" uniqueCount="256">
  <si>
    <t>ACTIVIDAD</t>
  </si>
  <si>
    <t>PARTIDA PRESUPUESTARIA</t>
  </si>
  <si>
    <t>META PROPUESTA</t>
  </si>
  <si>
    <t>INDICADOR PROPUESTO</t>
  </si>
  <si>
    <t>TOTAL</t>
  </si>
  <si>
    <t>RESPONSABLE:</t>
  </si>
  <si>
    <t>CÓDIGO</t>
  </si>
  <si>
    <t>NOMBRE</t>
  </si>
  <si>
    <t>PRESUPUESTO PLANIFICADO</t>
  </si>
  <si>
    <t>PROGRAMACION PLANIFICADA CUATRIMESTRE</t>
  </si>
  <si>
    <t>PROGRAMA</t>
  </si>
  <si>
    <t>PROYECTO</t>
  </si>
  <si>
    <t>No. OBJETIVO ESTRATÉGICO</t>
  </si>
  <si>
    <t>Coloque el número de objetivo.</t>
  </si>
  <si>
    <t>Coloque el nombre del programa</t>
  </si>
  <si>
    <t>Coloque el nombre del proyecto</t>
  </si>
  <si>
    <t>Número y nombre del ítem presupuestario.</t>
  </si>
  <si>
    <t>Meta POA</t>
  </si>
  <si>
    <t>Indicador POA</t>
  </si>
  <si>
    <t>Cuatrimestre de ejecución POA actual</t>
  </si>
  <si>
    <t>Nombre de la actividad o tarea escencial</t>
  </si>
  <si>
    <t xml:space="preserve">Monto codificado en el POA. </t>
  </si>
  <si>
    <t>POA EMGIRZAPP-EP AÑO 2023</t>
  </si>
  <si>
    <t>EMPRESA PÚBLICA MANCOMUNADA PARA LA GESTIÓN INTEGRAL DE RESIDUOS SÓLIDOS DE LOS GAD MUNICIPALES DE ZARUMA, ATAHUALPA, PIÑAS Y PORTOVELO</t>
  </si>
  <si>
    <t>CARGO:</t>
  </si>
  <si>
    <t>6.1.01.05</t>
  </si>
  <si>
    <t>Remuneraciones Unificadas</t>
  </si>
  <si>
    <t>6.1.02.03</t>
  </si>
  <si>
    <t>Décimo Tercer Sueldo</t>
  </si>
  <si>
    <t>6.1.02.04</t>
  </si>
  <si>
    <t>Décimo Cuarto Sueldo</t>
  </si>
  <si>
    <t>6.1.05.10</t>
  </si>
  <si>
    <t>Servicios Personales por Contrato</t>
  </si>
  <si>
    <t>6.1.06.01</t>
  </si>
  <si>
    <t>Aporte Patronal</t>
  </si>
  <si>
    <t>6.1.06.02</t>
  </si>
  <si>
    <t>Fondos de Reserva</t>
  </si>
  <si>
    <t>6.1.07.07</t>
  </si>
  <si>
    <t>Compensación por Vacaciones No Gozadas Por Cesación de Funciones</t>
  </si>
  <si>
    <t>Almacenamiento, Embalaje, Desembalaje, Envase, Desenvase y Recarga de Extintores</t>
  </si>
  <si>
    <t>Nro. De recargas de extintores</t>
  </si>
  <si>
    <t>Nro. de nombramientos realizados</t>
  </si>
  <si>
    <t>Nro. de personal contratado</t>
  </si>
  <si>
    <t>Nro. de contratos realizados</t>
  </si>
  <si>
    <t>Nro. de personas por cese de funciones</t>
  </si>
  <si>
    <t>6.3.02.03</t>
  </si>
  <si>
    <t>Recarga de extintores</t>
  </si>
  <si>
    <t>Contrato del servicio</t>
  </si>
  <si>
    <t>Orden de Compra</t>
  </si>
  <si>
    <t>6.3.02.21</t>
  </si>
  <si>
    <t>Servicios Personales Eventuales Sin Relación de Dependencia</t>
  </si>
  <si>
    <t>Vestuario, Lencería y Prendas de Protección</t>
  </si>
  <si>
    <t>6.3.08.02</t>
  </si>
  <si>
    <t>Uniformes para personal administrativo y técnico</t>
  </si>
  <si>
    <t>6.7.02.01</t>
  </si>
  <si>
    <t>Seguros</t>
  </si>
  <si>
    <t>Póliza de seguros de caución personal, vehículos,
maquinaria y bienes de la entidad</t>
  </si>
  <si>
    <t>Póliza General</t>
  </si>
  <si>
    <t>SUBTOTAL PROGRAMA ADMINISTRACIÓN GENERAL</t>
  </si>
  <si>
    <t>Manejo Integral de Desechos</t>
  </si>
  <si>
    <t>Salarios Unificados</t>
  </si>
  <si>
    <t>Contratos de trabajo</t>
  </si>
  <si>
    <t>6.1.01.06</t>
  </si>
  <si>
    <t>Nro. Trabajadores</t>
  </si>
  <si>
    <t>Por Cargas Familiares</t>
  </si>
  <si>
    <t>6.1.04.01</t>
  </si>
  <si>
    <t>6.1.04.08</t>
  </si>
  <si>
    <t>Por Antigüedad</t>
  </si>
  <si>
    <t>Pago de Remuneraciones básicas</t>
  </si>
  <si>
    <t>Pago de Remuneraciones complementarias</t>
  </si>
  <si>
    <t>Pago de Remuneraciones temporales</t>
  </si>
  <si>
    <t>Pago de Aportes Patronales a la Seguridad Social</t>
  </si>
  <si>
    <t>Pago de Fondos de Reserva a la Seguridad Social</t>
  </si>
  <si>
    <t>Pago de Indemnizaciones</t>
  </si>
  <si>
    <t>Pago de Salarios Unificados</t>
  </si>
  <si>
    <t>Pago de Subsidios</t>
  </si>
  <si>
    <t>Pago de Remuneraciones Temporales</t>
  </si>
  <si>
    <t>6.1.05.09</t>
  </si>
  <si>
    <t>Horas Extraordinarias y Suplementarias</t>
  </si>
  <si>
    <t>6.1.07.04</t>
  </si>
  <si>
    <t>Compensación por Desahucio</t>
  </si>
  <si>
    <t>Adquisición de prendas de proteccion y uniformes
para los servidores publicos personal operativo</t>
  </si>
  <si>
    <t>Vestuario, Lencería, Prendas de Protección y Accesorios para uniformes del personal de Protección, Vigilancia y Seguridad</t>
  </si>
  <si>
    <t xml:space="preserve">TIPO DE GASTO </t>
  </si>
  <si>
    <t xml:space="preserve">Personal administrativo para la producción </t>
  </si>
  <si>
    <t xml:space="preserve">Personal operativo para la producción </t>
  </si>
  <si>
    <t>Bienes y servicios para la producción</t>
  </si>
  <si>
    <t>Corriente</t>
  </si>
  <si>
    <t>Coloque el Tipo de Gasto</t>
  </si>
  <si>
    <t>Servicios Profesionales en seguridad, higiene industria y salud ocupacional</t>
  </si>
  <si>
    <t>Fortalecimiento Institucional en Seguridad, Higiene Industrial y Salud Ocupacional</t>
  </si>
  <si>
    <t>Manejo integral de residuos sólidos en la Mancomunidad de Zaruma, Atahualpa, Piñas y Portovelo</t>
  </si>
  <si>
    <t>8,4,01,04</t>
  </si>
  <si>
    <t>extintor</t>
  </si>
  <si>
    <t>6,1,07,06</t>
  </si>
  <si>
    <t>Beneficio por jubilacion</t>
  </si>
  <si>
    <t xml:space="preserve">pago de jubilacion </t>
  </si>
  <si>
    <t>compra de extintores</t>
  </si>
  <si>
    <t>Adquisicion de kids de encendio para vehiculos y extintores para el centro de gestion</t>
  </si>
  <si>
    <t>Extintores</t>
  </si>
  <si>
    <t>Servicio de Alimentación para el personal operativo.</t>
  </si>
  <si>
    <t>6.3.02.35</t>
  </si>
  <si>
    <t>Servicio de Alimentación</t>
  </si>
  <si>
    <t>Nro. De Contratos del servicio</t>
  </si>
  <si>
    <t>Servicio de Mantenimiento Preventivo y Correctivo para maquinaria</t>
  </si>
  <si>
    <t>6.3.04.04</t>
  </si>
  <si>
    <t>Maquinarias y Equipos (Mantenimiento y Reparación)</t>
  </si>
  <si>
    <t>Servicio de Mantenimiento Preventivo y Correctivo para vehiculos</t>
  </si>
  <si>
    <t>6.3.04.05</t>
  </si>
  <si>
    <t xml:space="preserve">Gastos en Vehículos (Instalación, Mantenimiento y Reparación) </t>
  </si>
  <si>
    <t xml:space="preserve">Servicio de Alquiler de maquinaria pesada </t>
  </si>
  <si>
    <t>6.3.05.04</t>
  </si>
  <si>
    <t>Maquinaria y Equipo (Arrendamiento)</t>
  </si>
  <si>
    <t>Servicio de alquiler de vehiculos</t>
  </si>
  <si>
    <t>6.3.05.05</t>
  </si>
  <si>
    <t>Vehiculos (Arrendamiento)</t>
  </si>
  <si>
    <t xml:space="preserve">Servicio de Consultoría para el desarrollo de los informes de cumplimiento ambiental </t>
  </si>
  <si>
    <t>6.3.06.01</t>
  </si>
  <si>
    <t>Consultoría, asesoría e investigación especializada: egresos por servicios especializados de asesoría, investigación profesional y técnica</t>
  </si>
  <si>
    <t>Análisis de laboratorio de lixiviados</t>
  </si>
  <si>
    <t>6.3.06.09</t>
  </si>
  <si>
    <t>Investigaciones Profesionales y Análisis de Laboratorio</t>
  </si>
  <si>
    <t>Adquisición de combustibles para los vehículos, maquinaria y equipos</t>
  </si>
  <si>
    <t>6.3.02.55</t>
  </si>
  <si>
    <t>Combustibles</t>
  </si>
  <si>
    <t>Nro. De Contratos de la adquisición</t>
  </si>
  <si>
    <t>Adquisicon de lubricantes y aditivos para los vehiculos y maquinaria.</t>
  </si>
  <si>
    <t>6.3.08.03</t>
  </si>
  <si>
    <t xml:space="preserve"> Lubricantes</t>
  </si>
  <si>
    <t>Adquisición de materiales de aseo para proveer al personal operativo</t>
  </si>
  <si>
    <t>6.3.08.05</t>
  </si>
  <si>
    <t>Materiales de Aseo</t>
  </si>
  <si>
    <t>Adquisicion de materiales para el Centro de gestion</t>
  </si>
  <si>
    <t>6.3.08.11</t>
  </si>
  <si>
    <t>Materiales de Construccion, electricos plomeria y carpinteria</t>
  </si>
  <si>
    <t>Adquisicion de Repuestos y accesorios para vehiculos y maquinaria de la EMGIRZAPP-EP</t>
  </si>
  <si>
    <t>6.3.08.13</t>
  </si>
  <si>
    <t>Repuestos y Accesorios</t>
  </si>
  <si>
    <t>Adquisición de productos para tratamiento</t>
  </si>
  <si>
    <t>6.3.08.19</t>
  </si>
  <si>
    <t>Accesorios y Productos Químicos</t>
  </si>
  <si>
    <t>Adquisición de herramientas para proveer al personal operativo</t>
  </si>
  <si>
    <t>6.3.14.06</t>
  </si>
  <si>
    <t xml:space="preserve">Herramientas </t>
  </si>
  <si>
    <t>Adquisicion de maquinaria y equipos.</t>
  </si>
  <si>
    <t>8.4.01.04</t>
  </si>
  <si>
    <t>Maquinaria y Equipos</t>
  </si>
  <si>
    <t>INVERSION</t>
  </si>
  <si>
    <t xml:space="preserve">Impermeabilziacion de 2da celda de disposicion final (incluye drenajes, chimeneas) </t>
  </si>
  <si>
    <t>7.5.01.07</t>
  </si>
  <si>
    <t>Construcciones y Edificaciones</t>
  </si>
  <si>
    <t>Construcción de Galpón para Tratamiento de Residuos Sólidos</t>
  </si>
  <si>
    <t>SEGUROS</t>
  </si>
  <si>
    <t>CONTRATACION DE POLIZA DE SEGUROS GENERALES PARA BIENES MUEBLES DE EMGIRZAPP-EP</t>
  </si>
  <si>
    <t>67.02.01</t>
  </si>
  <si>
    <t xml:space="preserve">                     SEGUROS </t>
  </si>
  <si>
    <t>RASTREO SATELITAL</t>
  </si>
  <si>
    <t>CONTRATACIÓN DEL
SERVICIO DE RASTREO SATELITAL PARA LOS VEHÍCULOS DE LA EMPRESA
EMGIRZAPP-EP PARA EL PERIODO 2023-2024</t>
  </si>
  <si>
    <t>53.02.46</t>
  </si>
  <si>
    <t>SERVICIOS DE IDENTIFICACION, MARCACION, AUTENTIFICACION, RASTREO, MONITOREO, SEGUIMIENTO Y/O TRAZABILIDAD</t>
  </si>
  <si>
    <t>MATERIALES DE OFICINA</t>
  </si>
  <si>
    <t xml:space="preserve"> ADQUISICION DE MATERIALES DE OFICINA PARA AREA ADMINISTRATIVA  </t>
  </si>
  <si>
    <t>63.08.04</t>
  </si>
  <si>
    <t xml:space="preserve">MATERIALES DE OFICINA </t>
  </si>
  <si>
    <t>MATERIALES DE ASEO</t>
  </si>
  <si>
    <t>ADQUISICION DE MATERIALES DE ASEO</t>
  </si>
  <si>
    <t>63.08.05</t>
  </si>
  <si>
    <t xml:space="preserve">MOBILIARIO </t>
  </si>
  <si>
    <t>ADQUISICION DE MOBILIARIO</t>
  </si>
  <si>
    <t>84.01.05</t>
  </si>
  <si>
    <t>SERVICIO DE ALQUILER DE OFICINAS DE EMGIRZAPP-EP</t>
  </si>
  <si>
    <t>ALQUILER Y/O ARRENDAMIENTO DE OFICINA PARA EL AREA ADMINISTRATIVA DE LA EMGIRZAPP-EP</t>
  </si>
  <si>
    <t>6.3.05.02</t>
  </si>
  <si>
    <t>Edificios, Locales, Residencias, Parqueaderos, Casilleros Judiciales y Bancarios (Arrendamiento</t>
  </si>
  <si>
    <t>SERVICIO DE BASE DE DATOS LEGALES</t>
  </si>
  <si>
    <t>SUSCRIPCION ANUAL AL SERVICIO DE CONSULTA DE BASE DE DATOS JURIDICA EN LINEA</t>
  </si>
  <si>
    <t>6.3.07.02</t>
  </si>
  <si>
    <t>Arrendamiento y Licencias de Uso de Paquetes Informáticos</t>
  </si>
  <si>
    <t xml:space="preserve">SOCIALIZACION DE ORDENANZAS CON LA CIUDADANIA </t>
  </si>
  <si>
    <t>EVENTO DE SOCIALIZACION DE ORDENANZAS CON LA CIUDADANIA</t>
  </si>
  <si>
    <t xml:space="preserve">7.3.02.49 </t>
  </si>
  <si>
    <t>Eventos Públicos Promocionales</t>
  </si>
  <si>
    <t>RESPUESTOS Y REPARACIONES</t>
  </si>
  <si>
    <t>Servicios de Mantenimiento y Reparación de Equipos y Sistemas Informáticos</t>
  </si>
  <si>
    <t>6.3.07.04</t>
  </si>
  <si>
    <t>LICENCIAS DE ANTIVIRUS</t>
  </si>
  <si>
    <t>5.3.07.02</t>
  </si>
  <si>
    <t>Egresos por arrendamiento de paquetes informáticos, licencias de software y páginas web.</t>
  </si>
  <si>
    <t>INSTALACION DE CAMARAS</t>
  </si>
  <si>
    <t>Servicio de Seguridad y Vigilancia</t>
  </si>
  <si>
    <t>EQUIPOS DE SEGURIDAD; VIGILANCIA Y CONTROL/CAMARA DE SEGURIDAD</t>
  </si>
  <si>
    <t>INSTALACIÓN DE TELEVISOR</t>
  </si>
  <si>
    <t>EQUIPOS Y MEDIOS DE COMUNICACION /SMART TV MINIX</t>
  </si>
  <si>
    <t>Bienes y Servicios para la producción</t>
  </si>
  <si>
    <t>SERVICIO DE PUBLICIDAD PARA EMGIRZAPP-EP EN LOS MEDIOS RADIALES DE ZARUMA, PIÑAS Y PORTOVELO</t>
  </si>
  <si>
    <t>63.02.07</t>
  </si>
  <si>
    <t>Difusión, Información y Publicidad</t>
  </si>
  <si>
    <t>Contratos del servicio</t>
  </si>
  <si>
    <t>Eventos públicos promocionales</t>
  </si>
  <si>
    <t>73.02.49</t>
  </si>
  <si>
    <t xml:space="preserve">Edición, impresión y reproducción </t>
  </si>
  <si>
    <t>63.02.04</t>
  </si>
  <si>
    <t>Adquisición de equipos para uso de la Unidad de Comunicación Social</t>
  </si>
  <si>
    <t>84.01.04</t>
  </si>
  <si>
    <t>Maquinarias y Equipos</t>
  </si>
  <si>
    <t>Construccion de oficina centro de gestion y bodega</t>
  </si>
  <si>
    <t>6.3.02.22</t>
  </si>
  <si>
    <t>Servicios Profesionales en capacitación a estudiantes y profesores de las escuelas de la Mancomunidad</t>
  </si>
  <si>
    <t>Educación Ambiental para EMGIRZAPP-EP</t>
  </si>
  <si>
    <t>Servicios de Identificación, Marcación, Autentificación, Rastreo, Monitoreo, Seguimiento y/o Trazabilidad</t>
  </si>
  <si>
    <t>Descuentos, Comisiones y Otros Cargos en Títulos y valores</t>
  </si>
  <si>
    <t>Comisión de tasa de basura a CNEL-EP</t>
  </si>
  <si>
    <t>Comisión por cobro tasa de basura a CNEL-EP</t>
  </si>
  <si>
    <t>Facturas</t>
  </si>
  <si>
    <t>Impuesto 5 x 1000</t>
  </si>
  <si>
    <t>A Entidades del Presupuesto General del Estado</t>
  </si>
  <si>
    <t>Estados de cuenta</t>
  </si>
  <si>
    <t>Impuesto pagado a Entidades del PGE</t>
  </si>
  <si>
    <t>Acta de finiquito</t>
  </si>
  <si>
    <t>Compensación por desahucio</t>
  </si>
  <si>
    <t>Terminación unilateral de contrato de personal</t>
  </si>
  <si>
    <t>Pago de jubilacion</t>
  </si>
  <si>
    <t>Agua Potable</t>
  </si>
  <si>
    <t>Energía Eléctrica</t>
  </si>
  <si>
    <t>Telecomunicaciones</t>
  </si>
  <si>
    <t>5.3.02.46</t>
  </si>
  <si>
    <t>5.6.01.06</t>
  </si>
  <si>
    <t>5.8.01.01</t>
  </si>
  <si>
    <t>6.1.07.06</t>
  </si>
  <si>
    <t>6.3.01.01</t>
  </si>
  <si>
    <t>6.3.01.04</t>
  </si>
  <si>
    <t>6.3.01.05</t>
  </si>
  <si>
    <t>Servicios básicos</t>
  </si>
  <si>
    <t>Administración General</t>
  </si>
  <si>
    <t>6.3.02.04</t>
  </si>
  <si>
    <t>Edición, Impresión, Reproducción, Publicaciones, Suscripciones, Fotocopiado, Traducción, Empastado, Enmarcación, Serigrafía, Fotografía, Carnetización, Filmación e Imágenes Satelitales</t>
  </si>
  <si>
    <t>Difusión e Información</t>
  </si>
  <si>
    <t>6.3.02.07</t>
  </si>
  <si>
    <t>Servicio de publicidad para EMGIRZAPP-EP en los medios radiales de Zaruma, Piñas y Portovelo</t>
  </si>
  <si>
    <t>6.3.03.01</t>
  </si>
  <si>
    <t>Pasajes al interior</t>
  </si>
  <si>
    <t>Viáticos y Subsistencias en el Interior</t>
  </si>
  <si>
    <t>Traslados, instalaciones, viáticos y subsistencias</t>
  </si>
  <si>
    <t>6.3.03.03</t>
  </si>
  <si>
    <t>Gestiones y capacitaciones</t>
  </si>
  <si>
    <t>Rastreo Satelital</t>
  </si>
  <si>
    <t>Contratación del servicio de rastreo satelital para los vehículos de la Empresa EMGIRZAPP-EP para el período 2023-2024</t>
  </si>
  <si>
    <t>Servicio de Alquiler y/o arrendamiento de oficina para el Area Administrativa de la EMGIRZAPP-EP</t>
  </si>
  <si>
    <t>Alquiler de Oficinas Administrativas</t>
  </si>
  <si>
    <t>Servicio de base de datos legales</t>
  </si>
  <si>
    <t>Suscripción anual al servicio de consulta de base de datos jurídica en línea</t>
  </si>
  <si>
    <t>Licencias de Antivirus</t>
  </si>
  <si>
    <t>Impresión de tripticos, letreros</t>
  </si>
  <si>
    <t>Renovación de hosting y dominio</t>
  </si>
  <si>
    <t>Renovación de hosting y dominio de pagina web y correo institucional</t>
  </si>
  <si>
    <t>Mantenimiento y Reparación de Equipos y Sistemas Informáticos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</si>
</sst>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&quot;$&quot;\-#,##0"/>
    <numFmt numFmtId="8" formatCode="&quot;$&quot;#,##0.00;[Red]&quot;$&quot;\-#,##0.00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(&quot;$&quot;\ * #,##0.00_);_(&quot;$&quot;\ * \(#,##0.00\);_(&quot;$&quot;\ * &quot;-&quot;??_);_(@_)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2"/>
      <color rgb="FF002060"/>
      <name val="Calibri"/>
      <family val="2"/>
      <scheme val="minor"/>
    </font>
    <font>
      <b/>
      <i/>
      <sz val="8"/>
      <color theme="3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sz val="8"/>
      <color rgb="FF00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</font>
    <font>
      <sz val="8"/>
      <color theme="3" tint="-0.49998474074526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0"/>
      </patternFill>
    </fill>
    <fill>
      <patternFill patternType="solid">
        <fgColor theme="6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164" fontId="2" fillId="0" borderId="0" xfId="2" applyFont="1" applyFill="1" applyBorder="1"/>
    <xf numFmtId="0" fontId="3" fillId="0" borderId="0" xfId="0" applyFont="1"/>
    <xf numFmtId="0" fontId="6" fillId="0" borderId="0" xfId="0" applyFont="1" applyAlignment="1">
      <alignment horizontal="center" wrapText="1"/>
    </xf>
    <xf numFmtId="164" fontId="5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1" fillId="4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164" fontId="13" fillId="0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5" borderId="1" xfId="1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justify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justify" vertical="center" wrapText="1"/>
    </xf>
    <xf numFmtId="164" fontId="2" fillId="6" borderId="1" xfId="1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164" fontId="5" fillId="6" borderId="1" xfId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justify" vertical="center" wrapText="1"/>
    </xf>
    <xf numFmtId="164" fontId="2" fillId="7" borderId="1" xfId="1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164" fontId="5" fillId="7" borderId="1" xfId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justify" vertical="center" wrapText="1"/>
    </xf>
    <xf numFmtId="164" fontId="4" fillId="7" borderId="1" xfId="1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2" fillId="8" borderId="6" xfId="0" applyFont="1" applyFill="1" applyBorder="1" applyAlignment="1">
      <alignment horizontal="justify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justify" vertical="center" wrapText="1"/>
    </xf>
    <xf numFmtId="164" fontId="2" fillId="8" borderId="1" xfId="1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164" fontId="5" fillId="8" borderId="1" xfId="1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justify" vertical="center" wrapText="1"/>
    </xf>
    <xf numFmtId="164" fontId="2" fillId="9" borderId="1" xfId="1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10" borderId="6" xfId="0" applyFont="1" applyFill="1" applyBorder="1" applyAlignment="1">
      <alignment horizontal="justify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justify" vertical="center" wrapText="1"/>
    </xf>
    <xf numFmtId="164" fontId="2" fillId="10" borderId="1" xfId="1" applyFont="1" applyFill="1" applyBorder="1" applyAlignment="1">
      <alignment vertical="center" wrapText="1"/>
    </xf>
    <xf numFmtId="0" fontId="2" fillId="10" borderId="1" xfId="0" applyFont="1" applyFill="1" applyBorder="1" applyAlignment="1">
      <alignment vertical="center" wrapText="1"/>
    </xf>
    <xf numFmtId="164" fontId="5" fillId="10" borderId="1" xfId="1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justify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justify" vertical="center" wrapText="1"/>
    </xf>
    <xf numFmtId="164" fontId="2" fillId="11" borderId="1" xfId="1" applyFont="1" applyFill="1" applyBorder="1" applyAlignment="1">
      <alignment vertical="center" wrapText="1"/>
    </xf>
    <xf numFmtId="0" fontId="2" fillId="11" borderId="1" xfId="0" applyFont="1" applyFill="1" applyBorder="1" applyAlignment="1">
      <alignment vertical="center" wrapText="1"/>
    </xf>
    <xf numFmtId="164" fontId="5" fillId="11" borderId="1" xfId="1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justify" vertical="center" wrapText="1"/>
    </xf>
    <xf numFmtId="0" fontId="2" fillId="12" borderId="6" xfId="0" applyFont="1" applyFill="1" applyBorder="1" applyAlignment="1">
      <alignment horizontal="justify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justify" vertical="center" wrapText="1"/>
    </xf>
    <xf numFmtId="164" fontId="2" fillId="12" borderId="1" xfId="1" applyFont="1" applyFill="1" applyBorder="1" applyAlignment="1">
      <alignment vertical="center" wrapText="1"/>
    </xf>
    <xf numFmtId="0" fontId="2" fillId="12" borderId="1" xfId="0" applyFont="1" applyFill="1" applyBorder="1" applyAlignment="1">
      <alignment vertical="center" wrapText="1"/>
    </xf>
    <xf numFmtId="164" fontId="5" fillId="12" borderId="1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164" fontId="2" fillId="0" borderId="1" xfId="1" applyFont="1" applyBorder="1" applyAlignment="1">
      <alignment vertical="center" wrapText="1"/>
    </xf>
    <xf numFmtId="0" fontId="2" fillId="10" borderId="5" xfId="0" applyFont="1" applyFill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justify" vertical="center" wrapText="1"/>
    </xf>
    <xf numFmtId="8" fontId="2" fillId="13" borderId="1" xfId="4" applyNumberFormat="1" applyFont="1" applyFill="1" applyBorder="1" applyAlignment="1">
      <alignment vertical="center" wrapText="1"/>
    </xf>
    <xf numFmtId="44" fontId="5" fillId="13" borderId="1" xfId="4" applyFont="1" applyFill="1" applyBorder="1" applyAlignment="1">
      <alignment horizontal="center" vertical="center" wrapText="1"/>
    </xf>
    <xf numFmtId="8" fontId="5" fillId="13" borderId="1" xfId="4" applyNumberFormat="1" applyFont="1" applyFill="1" applyBorder="1" applyAlignment="1">
      <alignment horizontal="center" vertical="center" wrapText="1"/>
    </xf>
    <xf numFmtId="6" fontId="2" fillId="13" borderId="1" xfId="4" applyNumberFormat="1" applyFont="1" applyFill="1" applyBorder="1" applyAlignment="1">
      <alignment vertical="center" wrapText="1"/>
    </xf>
    <xf numFmtId="6" fontId="2" fillId="13" borderId="1" xfId="0" applyNumberFormat="1" applyFont="1" applyFill="1" applyBorder="1" applyAlignment="1">
      <alignment vertical="center" wrapText="1"/>
    </xf>
    <xf numFmtId="6" fontId="5" fillId="13" borderId="1" xfId="4" applyNumberFormat="1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44" fontId="3" fillId="14" borderId="1" xfId="4" applyFont="1" applyFill="1" applyBorder="1" applyAlignment="1">
      <alignment vertical="center" wrapText="1"/>
    </xf>
    <xf numFmtId="44" fontId="5" fillId="14" borderId="1" xfId="4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vertical="center" wrapText="1"/>
    </xf>
    <xf numFmtId="0" fontId="2" fillId="15" borderId="1" xfId="0" applyFont="1" applyFill="1" applyBorder="1" applyAlignment="1">
      <alignment horizontal="center" vertical="center" wrapText="1"/>
    </xf>
    <xf numFmtId="44" fontId="3" fillId="14" borderId="2" xfId="4" applyFont="1" applyFill="1" applyBorder="1" applyAlignment="1">
      <alignment vertical="center" wrapText="1"/>
    </xf>
    <xf numFmtId="44" fontId="5" fillId="14" borderId="2" xfId="4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left" vertical="center" wrapText="1"/>
    </xf>
    <xf numFmtId="164" fontId="17" fillId="15" borderId="1" xfId="0" applyNumberFormat="1" applyFont="1" applyFill="1" applyBorder="1" applyAlignment="1">
      <alignment vertical="center" wrapText="1"/>
    </xf>
    <xf numFmtId="0" fontId="17" fillId="15" borderId="1" xfId="0" applyFont="1" applyFill="1" applyBorder="1" applyAlignment="1">
      <alignment vertical="center" wrapText="1"/>
    </xf>
    <xf numFmtId="164" fontId="18" fillId="16" borderId="1" xfId="0" applyNumberFormat="1" applyFont="1" applyFill="1" applyBorder="1" applyAlignment="1">
      <alignment horizontal="center" vertical="center" wrapText="1"/>
    </xf>
    <xf numFmtId="44" fontId="17" fillId="15" borderId="1" xfId="0" applyNumberFormat="1" applyFont="1" applyFill="1" applyBorder="1" applyAlignment="1">
      <alignment vertical="center" wrapText="1"/>
    </xf>
    <xf numFmtId="44" fontId="18" fillId="16" borderId="1" xfId="0" applyNumberFormat="1" applyFont="1" applyFill="1" applyBorder="1" applyAlignment="1">
      <alignment horizontal="center" vertical="center" wrapText="1"/>
    </xf>
    <xf numFmtId="164" fontId="2" fillId="0" borderId="1" xfId="2" applyFont="1" applyBorder="1" applyAlignment="1">
      <alignment vertical="center" wrapText="1"/>
    </xf>
    <xf numFmtId="164" fontId="5" fillId="2" borderId="1" xfId="2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justify" vertical="center" wrapText="1"/>
    </xf>
    <xf numFmtId="164" fontId="2" fillId="17" borderId="1" xfId="2" applyFont="1" applyFill="1" applyBorder="1" applyAlignment="1">
      <alignment vertical="center" wrapText="1"/>
    </xf>
    <xf numFmtId="0" fontId="2" fillId="17" borderId="1" xfId="0" applyFont="1" applyFill="1" applyBorder="1" applyAlignment="1">
      <alignment vertical="center" wrapText="1"/>
    </xf>
    <xf numFmtId="164" fontId="5" fillId="17" borderId="1" xfId="2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vertical="center" wrapText="1"/>
    </xf>
    <xf numFmtId="0" fontId="19" fillId="17" borderId="1" xfId="0" applyFont="1" applyFill="1" applyBorder="1" applyAlignment="1">
      <alignment vertical="center" wrapText="1"/>
    </xf>
    <xf numFmtId="1" fontId="2" fillId="13" borderId="1" xfId="1" applyNumberFormat="1" applyFont="1" applyFill="1" applyBorder="1" applyAlignment="1">
      <alignment horizontal="center" vertical="center" wrapText="1"/>
    </xf>
    <xf numFmtId="1" fontId="3" fillId="14" borderId="1" xfId="4" applyNumberFormat="1" applyFont="1" applyFill="1" applyBorder="1" applyAlignment="1">
      <alignment horizontal="center" vertical="center" wrapText="1"/>
    </xf>
    <xf numFmtId="44" fontId="3" fillId="14" borderId="1" xfId="4" applyFont="1" applyFill="1" applyBorder="1" applyAlignment="1">
      <alignment horizontal="left" vertical="center" wrapText="1"/>
    </xf>
    <xf numFmtId="0" fontId="21" fillId="15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11" fillId="4" borderId="1" xfId="0" applyFont="1" applyFill="1" applyBorder="1" applyAlignment="1">
      <alignment horizontal="justify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2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6" fontId="2" fillId="2" borderId="1" xfId="0" applyNumberFormat="1" applyFont="1" applyFill="1" applyBorder="1" applyAlignment="1">
      <alignment vertical="center" wrapText="1"/>
    </xf>
    <xf numFmtId="44" fontId="5" fillId="2" borderId="1" xfId="4" applyFont="1" applyFill="1" applyBorder="1" applyAlignment="1">
      <alignment horizontal="center" vertical="center" wrapText="1"/>
    </xf>
    <xf numFmtId="6" fontId="5" fillId="2" borderId="1" xfId="4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4" fontId="2" fillId="2" borderId="1" xfId="4" applyNumberFormat="1" applyFont="1" applyFill="1" applyBorder="1" applyAlignment="1">
      <alignment vertical="center" wrapText="1"/>
    </xf>
    <xf numFmtId="6" fontId="2" fillId="2" borderId="1" xfId="0" applyNumberFormat="1" applyFont="1" applyFill="1" applyBorder="1" applyAlignment="1">
      <alignment horizontal="left" vertical="center" wrapText="1"/>
    </xf>
    <xf numFmtId="44" fontId="5" fillId="2" borderId="1" xfId="4" applyNumberFormat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horizontal="justify" vertical="center" wrapText="1"/>
    </xf>
    <xf numFmtId="164" fontId="2" fillId="2" borderId="1" xfId="2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4" fontId="2" fillId="2" borderId="1" xfId="4" applyFont="1" applyFill="1" applyBorder="1" applyAlignment="1">
      <alignment vertical="center" wrapText="1"/>
    </xf>
    <xf numFmtId="1" fontId="2" fillId="2" borderId="1" xfId="4" applyNumberFormat="1" applyFont="1" applyFill="1" applyBorder="1" applyAlignment="1">
      <alignment horizontal="center" vertical="center" wrapText="1"/>
    </xf>
    <xf numFmtId="44" fontId="2" fillId="2" borderId="1" xfId="4" applyFont="1" applyFill="1" applyBorder="1" applyAlignment="1">
      <alignment horizontal="left" vertical="center" wrapText="1"/>
    </xf>
    <xf numFmtId="44" fontId="4" fillId="2" borderId="1" xfId="4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justify" vertical="center" wrapText="1"/>
    </xf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44" fontId="4" fillId="2" borderId="1" xfId="4" applyFont="1" applyFill="1" applyBorder="1" applyAlignment="1">
      <alignment vertical="center" wrapText="1"/>
    </xf>
    <xf numFmtId="1" fontId="4" fillId="2" borderId="1" xfId="4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6" fontId="2" fillId="5" borderId="1" xfId="4" applyNumberFormat="1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44" fontId="3" fillId="5" borderId="2" xfId="4" applyFont="1" applyFill="1" applyBorder="1" applyAlignment="1">
      <alignment vertical="center" wrapText="1"/>
    </xf>
    <xf numFmtId="1" fontId="3" fillId="5" borderId="1" xfId="4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164" fontId="2" fillId="5" borderId="1" xfId="2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164" fontId="5" fillId="5" borderId="1" xfId="2" applyFont="1" applyFill="1" applyBorder="1" applyAlignment="1">
      <alignment horizontal="center" vertical="center" wrapText="1"/>
    </xf>
  </cellXfs>
  <cellStyles count="7">
    <cellStyle name="Millares 2" xfId="6" xr:uid="{AD3819F2-98B1-4A03-B86B-EE19FEF00B49}"/>
    <cellStyle name="Millares 2 2" xfId="3" xr:uid="{00000000-0005-0000-0000-000000000000}"/>
    <cellStyle name="Moneda" xfId="1" builtinId="4"/>
    <cellStyle name="Moneda 2" xfId="4" xr:uid="{00000000-0005-0000-0000-000002000000}"/>
    <cellStyle name="Moneda 2 2" xfId="2" xr:uid="{00000000-0005-0000-0000-000003000000}"/>
    <cellStyle name="Normal" xfId="0" builtinId="0"/>
    <cellStyle name="Título 4" xfId="5" xr:uid="{00000000-0005-0000-0000-000006000000}"/>
  </cellStyles>
  <dxfs count="0"/>
  <tableStyles count="0" defaultTableStyle="TableStyleMedium2" defaultPivotStyle="PivotStyleLight16"/>
  <colors>
    <mruColors>
      <color rgb="FFFCF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73</xdr:row>
      <xdr:rowOff>0</xdr:rowOff>
    </xdr:from>
    <xdr:to>
      <xdr:col>14</xdr:col>
      <xdr:colOff>304800</xdr:colOff>
      <xdr:row>74</xdr:row>
      <xdr:rowOff>36584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C0EAF75C-9F0A-4B08-8C82-FCAC84137BF5}"/>
            </a:ext>
          </a:extLst>
        </xdr:cNvPr>
        <xdr:cNvSpPr>
          <a:spLocks noChangeAspect="1" noChangeArrowheads="1"/>
        </xdr:cNvSpPr>
      </xdr:nvSpPr>
      <xdr:spPr bwMode="auto">
        <a:xfrm>
          <a:off x="14573250" y="577215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112395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BF2AF64C-1C41-4A33-8C26-3168452674C6}"/>
            </a:ext>
          </a:extLst>
        </xdr:cNvPr>
        <xdr:cNvSpPr>
          <a:spLocks noChangeAspect="1" noChangeArrowheads="1"/>
        </xdr:cNvSpPr>
      </xdr:nvSpPr>
      <xdr:spPr bwMode="auto">
        <a:xfrm>
          <a:off x="4562475" y="142875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70</xdr:row>
      <xdr:rowOff>0</xdr:rowOff>
    </xdr:from>
    <xdr:ext cx="304800" cy="304800"/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EFE18818-606B-46F1-8662-944533B05048}"/>
            </a:ext>
          </a:extLst>
        </xdr:cNvPr>
        <xdr:cNvSpPr>
          <a:spLocks noChangeAspect="1" noChangeArrowheads="1"/>
        </xdr:cNvSpPr>
      </xdr:nvSpPr>
      <xdr:spPr bwMode="auto">
        <a:xfrm>
          <a:off x="138493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70</xdr:row>
      <xdr:rowOff>0</xdr:rowOff>
    </xdr:from>
    <xdr:ext cx="304800" cy="304800"/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66FA4AA3-FCC3-4D14-BBAE-28170A9BE558}"/>
            </a:ext>
          </a:extLst>
        </xdr:cNvPr>
        <xdr:cNvSpPr>
          <a:spLocks noChangeAspect="1" noChangeArrowheads="1"/>
        </xdr:cNvSpPr>
      </xdr:nvSpPr>
      <xdr:spPr bwMode="auto">
        <a:xfrm>
          <a:off x="138493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88"/>
  <sheetViews>
    <sheetView tabSelected="1" topLeftCell="B1" zoomScale="130" zoomScaleNormal="130" workbookViewId="0">
      <pane ySplit="9" topLeftCell="A37" activePane="bottomLeft" state="frozen"/>
      <selection pane="bottomLeft" activeCell="D49" sqref="D49:G51"/>
    </sheetView>
  </sheetViews>
  <sheetFormatPr baseColWidth="10" defaultColWidth="11.42578125" defaultRowHeight="11.25" x14ac:dyDescent="0.2"/>
  <cols>
    <col min="1" max="1" width="12" style="1" customWidth="1"/>
    <col min="2" max="3" width="11.140625" style="13" customWidth="1"/>
    <col min="4" max="4" width="14.140625" style="13" customWidth="1"/>
    <col min="5" max="5" width="17.85546875" style="13" customWidth="1"/>
    <col min="6" max="6" width="8.85546875" style="18" customWidth="1"/>
    <col min="7" max="7" width="23.5703125" style="13" customWidth="1"/>
    <col min="8" max="8" width="11.85546875" style="1" customWidth="1"/>
    <col min="9" max="9" width="11.42578125" style="1"/>
    <col min="10" max="10" width="13.140625" style="1" customWidth="1"/>
    <col min="11" max="11" width="12.85546875" style="1" customWidth="1"/>
    <col min="12" max="13" width="12.140625" style="1" bestFit="1" customWidth="1"/>
    <col min="14" max="14" width="14.5703125" style="1" customWidth="1"/>
    <col min="15" max="16384" width="11.42578125" style="1"/>
  </cols>
  <sheetData>
    <row r="2" spans="1:15" ht="15.75" x14ac:dyDescent="0.2">
      <c r="A2" s="119" t="s">
        <v>23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5" ht="15.75" x14ac:dyDescent="0.2">
      <c r="A3" s="119" t="s">
        <v>22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5" ht="18.75" customHeight="1" x14ac:dyDescent="0.3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4"/>
    </row>
    <row r="5" spans="1:15" ht="22.15" customHeight="1" x14ac:dyDescent="0.2">
      <c r="A5" s="122" t="s">
        <v>5</v>
      </c>
      <c r="B5" s="122"/>
      <c r="C5" s="10"/>
      <c r="D5" s="124"/>
      <c r="E5" s="124"/>
      <c r="F5" s="124"/>
      <c r="G5" s="124"/>
      <c r="H5" s="11"/>
      <c r="I5" s="10"/>
      <c r="J5" s="10"/>
      <c r="K5" s="10"/>
      <c r="L5" s="10"/>
      <c r="M5" s="10"/>
      <c r="N5" s="10"/>
    </row>
    <row r="6" spans="1:15" ht="22.15" customHeight="1" x14ac:dyDescent="0.2">
      <c r="A6" s="122" t="s">
        <v>24</v>
      </c>
      <c r="B6" s="122"/>
      <c r="C6" s="10"/>
      <c r="D6" s="123"/>
      <c r="E6" s="123"/>
      <c r="F6" s="17"/>
      <c r="G6" s="12"/>
      <c r="H6" s="11"/>
      <c r="I6" s="10"/>
      <c r="J6" s="10"/>
      <c r="K6" s="10"/>
      <c r="L6" s="10"/>
      <c r="M6" s="10"/>
      <c r="N6" s="10"/>
    </row>
    <row r="7" spans="1:15" x14ac:dyDescent="0.2">
      <c r="E7" s="121"/>
      <c r="F7" s="121"/>
      <c r="G7" s="121"/>
      <c r="H7" s="121"/>
      <c r="I7" s="121"/>
      <c r="J7" s="121"/>
      <c r="K7" s="121"/>
      <c r="L7" s="121"/>
      <c r="M7" s="121"/>
      <c r="N7" s="121"/>
    </row>
    <row r="8" spans="1:15" s="3" customFormat="1" ht="12" customHeight="1" x14ac:dyDescent="0.2">
      <c r="A8" s="116" t="s">
        <v>12</v>
      </c>
      <c r="B8" s="125" t="s">
        <v>10</v>
      </c>
      <c r="C8" s="116" t="s">
        <v>83</v>
      </c>
      <c r="D8" s="116" t="s">
        <v>11</v>
      </c>
      <c r="E8" s="116" t="s">
        <v>0</v>
      </c>
      <c r="F8" s="116" t="s">
        <v>1</v>
      </c>
      <c r="G8" s="116"/>
      <c r="H8" s="116" t="s">
        <v>8</v>
      </c>
      <c r="I8" s="116" t="s">
        <v>2</v>
      </c>
      <c r="J8" s="116" t="s">
        <v>3</v>
      </c>
      <c r="K8" s="116" t="s">
        <v>9</v>
      </c>
      <c r="L8" s="116"/>
      <c r="M8" s="116"/>
      <c r="N8" s="116"/>
    </row>
    <row r="9" spans="1:15" s="3" customFormat="1" ht="12" x14ac:dyDescent="0.2">
      <c r="A9" s="116"/>
      <c r="B9" s="125"/>
      <c r="C9" s="116"/>
      <c r="D9" s="116"/>
      <c r="E9" s="116"/>
      <c r="F9" s="9" t="s">
        <v>6</v>
      </c>
      <c r="G9" s="9" t="s">
        <v>7</v>
      </c>
      <c r="H9" s="116"/>
      <c r="I9" s="116"/>
      <c r="J9" s="116"/>
      <c r="K9" s="9">
        <v>1</v>
      </c>
      <c r="L9" s="9">
        <v>2</v>
      </c>
      <c r="M9" s="9">
        <v>3</v>
      </c>
      <c r="N9" s="9" t="s">
        <v>4</v>
      </c>
    </row>
    <row r="10" spans="1:15" s="3" customFormat="1" ht="45.75" customHeight="1" x14ac:dyDescent="0.2">
      <c r="A10" s="8" t="s">
        <v>13</v>
      </c>
      <c r="B10" s="14" t="s">
        <v>14</v>
      </c>
      <c r="C10" s="14" t="s">
        <v>88</v>
      </c>
      <c r="D10" s="14" t="s">
        <v>15</v>
      </c>
      <c r="E10" s="14" t="s">
        <v>20</v>
      </c>
      <c r="F10" s="126" t="s">
        <v>16</v>
      </c>
      <c r="G10" s="126"/>
      <c r="H10" s="8" t="s">
        <v>21</v>
      </c>
      <c r="I10" s="8" t="s">
        <v>17</v>
      </c>
      <c r="J10" s="8" t="s">
        <v>18</v>
      </c>
      <c r="K10" s="117" t="s">
        <v>19</v>
      </c>
      <c r="L10" s="117"/>
      <c r="M10" s="117"/>
      <c r="N10" s="117"/>
    </row>
    <row r="11" spans="1:15" s="139" customFormat="1" ht="67.5" x14ac:dyDescent="0.2">
      <c r="A11" s="133">
        <v>1</v>
      </c>
      <c r="B11" s="147" t="s">
        <v>233</v>
      </c>
      <c r="C11" s="131"/>
      <c r="D11" s="133" t="s">
        <v>245</v>
      </c>
      <c r="E11" s="134" t="s">
        <v>246</v>
      </c>
      <c r="F11" s="160" t="s">
        <v>225</v>
      </c>
      <c r="G11" s="132" t="s">
        <v>209</v>
      </c>
      <c r="H11" s="140">
        <v>1800</v>
      </c>
      <c r="I11" s="135">
        <v>1</v>
      </c>
      <c r="J11" s="136" t="s">
        <v>48</v>
      </c>
      <c r="K11" s="137"/>
      <c r="L11" s="137"/>
      <c r="M11" s="138">
        <v>1800</v>
      </c>
      <c r="N11" s="5">
        <f t="shared" ref="N11" si="0">SUM(K11:M11)</f>
        <v>1800</v>
      </c>
    </row>
    <row r="12" spans="1:15" s="139" customFormat="1" ht="33.75" x14ac:dyDescent="0.2">
      <c r="A12" s="133"/>
      <c r="B12" s="130"/>
      <c r="C12" s="131"/>
      <c r="D12" s="133" t="s">
        <v>211</v>
      </c>
      <c r="E12" s="134" t="s">
        <v>212</v>
      </c>
      <c r="F12" s="133" t="s">
        <v>226</v>
      </c>
      <c r="G12" s="132" t="s">
        <v>210</v>
      </c>
      <c r="H12" s="140">
        <v>30000</v>
      </c>
      <c r="I12" s="135">
        <v>12</v>
      </c>
      <c r="J12" s="141" t="s">
        <v>213</v>
      </c>
      <c r="K12" s="137">
        <f>H12/3</f>
        <v>10000</v>
      </c>
      <c r="L12" s="137">
        <f>K12</f>
        <v>10000</v>
      </c>
      <c r="M12" s="142">
        <f>L12</f>
        <v>10000</v>
      </c>
      <c r="N12" s="5">
        <f>SUM(K12:M12)</f>
        <v>30000</v>
      </c>
    </row>
    <row r="13" spans="1:15" s="139" customFormat="1" ht="22.5" x14ac:dyDescent="0.2">
      <c r="A13" s="133"/>
      <c r="B13" s="130"/>
      <c r="C13" s="131"/>
      <c r="D13" s="133" t="s">
        <v>214</v>
      </c>
      <c r="E13" s="134" t="s">
        <v>217</v>
      </c>
      <c r="F13" s="133" t="s">
        <v>227</v>
      </c>
      <c r="G13" s="132" t="s">
        <v>215</v>
      </c>
      <c r="H13" s="140">
        <v>3300</v>
      </c>
      <c r="I13" s="135">
        <v>12</v>
      </c>
      <c r="J13" s="141" t="s">
        <v>216</v>
      </c>
      <c r="K13" s="137">
        <f>H13/3</f>
        <v>1100</v>
      </c>
      <c r="L13" s="137">
        <f>K13</f>
        <v>1100</v>
      </c>
      <c r="M13" s="142">
        <f>L13</f>
        <v>1100</v>
      </c>
      <c r="N13" s="5">
        <f>SUM(K13:M13)</f>
        <v>3300</v>
      </c>
    </row>
    <row r="14" spans="1:15" ht="33.75" customHeight="1" x14ac:dyDescent="0.2">
      <c r="A14" s="115">
        <v>1</v>
      </c>
      <c r="B14" s="108"/>
      <c r="C14" s="115"/>
      <c r="D14" s="115" t="s">
        <v>84</v>
      </c>
      <c r="E14" s="15" t="s">
        <v>68</v>
      </c>
      <c r="F14" s="7" t="s">
        <v>25</v>
      </c>
      <c r="G14" s="15" t="s">
        <v>26</v>
      </c>
      <c r="H14" s="143">
        <v>39924</v>
      </c>
      <c r="I14" s="7">
        <v>2</v>
      </c>
      <c r="J14" s="6" t="s">
        <v>41</v>
      </c>
      <c r="K14" s="5">
        <f t="shared" ref="K14:K25" si="1">H14/3</f>
        <v>13308</v>
      </c>
      <c r="L14" s="5">
        <f t="shared" ref="L14:M25" si="2">K14</f>
        <v>13308</v>
      </c>
      <c r="M14" s="5">
        <f t="shared" si="2"/>
        <v>13308</v>
      </c>
      <c r="N14" s="5">
        <f t="shared" ref="N14:N18" si="3">SUM(K14:M14)</f>
        <v>39924</v>
      </c>
    </row>
    <row r="15" spans="1:15" ht="33.75" x14ac:dyDescent="0.2">
      <c r="A15" s="115"/>
      <c r="B15" s="109"/>
      <c r="C15" s="115"/>
      <c r="D15" s="115"/>
      <c r="E15" s="15" t="s">
        <v>69</v>
      </c>
      <c r="F15" s="7" t="s">
        <v>27</v>
      </c>
      <c r="G15" s="15" t="s">
        <v>28</v>
      </c>
      <c r="H15" s="143">
        <v>15150</v>
      </c>
      <c r="I15" s="7">
        <v>13</v>
      </c>
      <c r="J15" s="6" t="s">
        <v>42</v>
      </c>
      <c r="K15" s="5">
        <f t="shared" si="1"/>
        <v>5050</v>
      </c>
      <c r="L15" s="5">
        <f t="shared" si="2"/>
        <v>5050</v>
      </c>
      <c r="M15" s="5">
        <f t="shared" si="2"/>
        <v>5050</v>
      </c>
      <c r="N15" s="5">
        <f t="shared" si="3"/>
        <v>15150</v>
      </c>
    </row>
    <row r="16" spans="1:15" ht="33.75" x14ac:dyDescent="0.2">
      <c r="A16" s="115"/>
      <c r="B16" s="109"/>
      <c r="C16" s="115"/>
      <c r="D16" s="115"/>
      <c r="E16" s="15" t="s">
        <v>69</v>
      </c>
      <c r="F16" s="7" t="s">
        <v>29</v>
      </c>
      <c r="G16" s="15" t="s">
        <v>30</v>
      </c>
      <c r="H16" s="143">
        <v>5850</v>
      </c>
      <c r="I16" s="7">
        <v>13</v>
      </c>
      <c r="J16" s="6" t="s">
        <v>42</v>
      </c>
      <c r="K16" s="5">
        <f t="shared" si="1"/>
        <v>1950</v>
      </c>
      <c r="L16" s="5">
        <f t="shared" si="2"/>
        <v>1950</v>
      </c>
      <c r="M16" s="5">
        <f t="shared" si="2"/>
        <v>1950</v>
      </c>
      <c r="N16" s="5">
        <f t="shared" si="3"/>
        <v>5850</v>
      </c>
    </row>
    <row r="17" spans="1:14" ht="33.75" x14ac:dyDescent="0.2">
      <c r="A17" s="115"/>
      <c r="B17" s="109"/>
      <c r="C17" s="115"/>
      <c r="D17" s="115"/>
      <c r="E17" s="15" t="s">
        <v>70</v>
      </c>
      <c r="F17" s="7" t="s">
        <v>31</v>
      </c>
      <c r="G17" s="15" t="s">
        <v>32</v>
      </c>
      <c r="H17" s="143">
        <v>141875.99999999994</v>
      </c>
      <c r="I17" s="7">
        <v>11</v>
      </c>
      <c r="J17" s="6" t="s">
        <v>43</v>
      </c>
      <c r="K17" s="5">
        <f t="shared" si="1"/>
        <v>47291.999999999978</v>
      </c>
      <c r="L17" s="5">
        <f t="shared" si="2"/>
        <v>47291.999999999978</v>
      </c>
      <c r="M17" s="5">
        <f t="shared" si="2"/>
        <v>47291.999999999978</v>
      </c>
      <c r="N17" s="5">
        <f t="shared" si="3"/>
        <v>141875.99999999994</v>
      </c>
    </row>
    <row r="18" spans="1:14" ht="33.75" x14ac:dyDescent="0.2">
      <c r="A18" s="115"/>
      <c r="B18" s="109"/>
      <c r="C18" s="115"/>
      <c r="D18" s="115"/>
      <c r="E18" s="15" t="s">
        <v>71</v>
      </c>
      <c r="F18" s="7" t="s">
        <v>33</v>
      </c>
      <c r="G18" s="15" t="s">
        <v>34</v>
      </c>
      <c r="H18" s="143">
        <v>21454.199999999997</v>
      </c>
      <c r="I18" s="7">
        <v>13</v>
      </c>
      <c r="J18" s="6" t="s">
        <v>42</v>
      </c>
      <c r="K18" s="5">
        <f t="shared" si="1"/>
        <v>7151.3999999999987</v>
      </c>
      <c r="L18" s="5">
        <f t="shared" si="2"/>
        <v>7151.3999999999987</v>
      </c>
      <c r="M18" s="5">
        <f t="shared" si="2"/>
        <v>7151.3999999999987</v>
      </c>
      <c r="N18" s="5">
        <f t="shared" si="3"/>
        <v>21454.199999999997</v>
      </c>
    </row>
    <row r="19" spans="1:14" ht="33.75" x14ac:dyDescent="0.2">
      <c r="A19" s="115"/>
      <c r="B19" s="109"/>
      <c r="C19" s="115"/>
      <c r="D19" s="115"/>
      <c r="E19" s="15" t="s">
        <v>72</v>
      </c>
      <c r="F19" s="7" t="s">
        <v>35</v>
      </c>
      <c r="G19" s="15" t="s">
        <v>36</v>
      </c>
      <c r="H19" s="143">
        <v>14522.188799999996</v>
      </c>
      <c r="I19" s="7">
        <v>13</v>
      </c>
      <c r="J19" s="6" t="s">
        <v>42</v>
      </c>
      <c r="K19" s="5">
        <f t="shared" si="1"/>
        <v>4840.7295999999988</v>
      </c>
      <c r="L19" s="5">
        <f t="shared" si="2"/>
        <v>4840.7295999999988</v>
      </c>
      <c r="M19" s="5">
        <f t="shared" si="2"/>
        <v>4840.7295999999988</v>
      </c>
      <c r="N19" s="5">
        <f t="shared" ref="N19:N58" si="4">SUM(K19:M19)</f>
        <v>14522.188799999996</v>
      </c>
    </row>
    <row r="20" spans="1:14" ht="33.75" x14ac:dyDescent="0.2">
      <c r="A20" s="115"/>
      <c r="B20" s="109"/>
      <c r="C20" s="115"/>
      <c r="D20" s="115"/>
      <c r="E20" s="15" t="s">
        <v>220</v>
      </c>
      <c r="F20" s="7" t="s">
        <v>79</v>
      </c>
      <c r="G20" s="15" t="s">
        <v>219</v>
      </c>
      <c r="H20" s="143">
        <v>1000</v>
      </c>
      <c r="I20" s="7">
        <v>3</v>
      </c>
      <c r="J20" s="6" t="s">
        <v>44</v>
      </c>
      <c r="K20" s="5">
        <f t="shared" si="1"/>
        <v>333.33333333333331</v>
      </c>
      <c r="L20" s="5">
        <f t="shared" si="2"/>
        <v>333.33333333333331</v>
      </c>
      <c r="M20" s="5">
        <f t="shared" si="2"/>
        <v>333.33333333333331</v>
      </c>
      <c r="N20" s="5">
        <f t="shared" si="4"/>
        <v>1000</v>
      </c>
    </row>
    <row r="21" spans="1:14" ht="12" x14ac:dyDescent="0.2">
      <c r="A21" s="115"/>
      <c r="B21" s="109"/>
      <c r="C21" s="115"/>
      <c r="D21" s="115"/>
      <c r="E21" s="15" t="s">
        <v>221</v>
      </c>
      <c r="F21" s="7" t="s">
        <v>228</v>
      </c>
      <c r="G21" s="15" t="s">
        <v>95</v>
      </c>
      <c r="H21" s="143">
        <v>4500</v>
      </c>
      <c r="I21" s="7">
        <v>1</v>
      </c>
      <c r="J21" s="6" t="s">
        <v>218</v>
      </c>
      <c r="K21" s="5"/>
      <c r="L21" s="5"/>
      <c r="M21" s="5">
        <f>H21</f>
        <v>4500</v>
      </c>
      <c r="N21" s="5">
        <f t="shared" si="4"/>
        <v>4500</v>
      </c>
    </row>
    <row r="22" spans="1:14" ht="33.75" x14ac:dyDescent="0.2">
      <c r="A22" s="115"/>
      <c r="B22" s="109"/>
      <c r="C22" s="115"/>
      <c r="D22" s="115"/>
      <c r="E22" s="15" t="s">
        <v>73</v>
      </c>
      <c r="F22" s="7" t="s">
        <v>37</v>
      </c>
      <c r="G22" s="15" t="s">
        <v>38</v>
      </c>
      <c r="H22" s="143">
        <v>5000</v>
      </c>
      <c r="I22" s="7">
        <v>3</v>
      </c>
      <c r="J22" s="6" t="s">
        <v>44</v>
      </c>
      <c r="K22" s="5">
        <f t="shared" si="1"/>
        <v>1666.6666666666667</v>
      </c>
      <c r="L22" s="5">
        <f t="shared" si="2"/>
        <v>1666.6666666666667</v>
      </c>
      <c r="M22" s="5">
        <f t="shared" si="2"/>
        <v>1666.6666666666667</v>
      </c>
      <c r="N22" s="5">
        <f t="shared" si="4"/>
        <v>5000</v>
      </c>
    </row>
    <row r="23" spans="1:14" ht="22.5" customHeight="1" x14ac:dyDescent="0.2">
      <c r="A23" s="115"/>
      <c r="B23" s="109"/>
      <c r="C23" s="115"/>
      <c r="D23" s="108" t="s">
        <v>86</v>
      </c>
      <c r="E23" s="144" t="s">
        <v>232</v>
      </c>
      <c r="F23" s="7" t="s">
        <v>229</v>
      </c>
      <c r="G23" s="15" t="s">
        <v>222</v>
      </c>
      <c r="H23" s="143">
        <v>200</v>
      </c>
      <c r="I23" s="7">
        <v>12</v>
      </c>
      <c r="J23" s="6" t="s">
        <v>213</v>
      </c>
      <c r="K23" s="5">
        <f t="shared" si="1"/>
        <v>66.666666666666671</v>
      </c>
      <c r="L23" s="5">
        <f t="shared" si="2"/>
        <v>66.666666666666671</v>
      </c>
      <c r="M23" s="5">
        <f t="shared" si="2"/>
        <v>66.666666666666671</v>
      </c>
      <c r="N23" s="5">
        <f t="shared" si="4"/>
        <v>200</v>
      </c>
    </row>
    <row r="24" spans="1:14" ht="12" x14ac:dyDescent="0.2">
      <c r="A24" s="115"/>
      <c r="B24" s="109"/>
      <c r="C24" s="115"/>
      <c r="D24" s="109"/>
      <c r="E24" s="145"/>
      <c r="F24" s="7" t="s">
        <v>230</v>
      </c>
      <c r="G24" s="15" t="s">
        <v>223</v>
      </c>
      <c r="H24" s="143">
        <v>1000</v>
      </c>
      <c r="I24" s="7">
        <v>12</v>
      </c>
      <c r="J24" s="6" t="s">
        <v>213</v>
      </c>
      <c r="K24" s="5">
        <f t="shared" si="1"/>
        <v>333.33333333333331</v>
      </c>
      <c r="L24" s="5">
        <f t="shared" si="2"/>
        <v>333.33333333333331</v>
      </c>
      <c r="M24" s="5">
        <f t="shared" si="2"/>
        <v>333.33333333333331</v>
      </c>
      <c r="N24" s="5">
        <f t="shared" si="4"/>
        <v>1000</v>
      </c>
    </row>
    <row r="25" spans="1:14" ht="12" x14ac:dyDescent="0.2">
      <c r="A25" s="115"/>
      <c r="B25" s="109"/>
      <c r="C25" s="115"/>
      <c r="D25" s="110"/>
      <c r="E25" s="146"/>
      <c r="F25" s="7" t="s">
        <v>231</v>
      </c>
      <c r="G25" s="15" t="s">
        <v>224</v>
      </c>
      <c r="H25" s="143">
        <v>1500</v>
      </c>
      <c r="I25" s="7">
        <v>12</v>
      </c>
      <c r="J25" s="6" t="s">
        <v>213</v>
      </c>
      <c r="K25" s="5">
        <f t="shared" si="1"/>
        <v>500</v>
      </c>
      <c r="L25" s="5">
        <f t="shared" si="2"/>
        <v>500</v>
      </c>
      <c r="M25" s="5">
        <f t="shared" si="2"/>
        <v>500</v>
      </c>
      <c r="N25" s="5">
        <f t="shared" si="4"/>
        <v>1500</v>
      </c>
    </row>
    <row r="26" spans="1:14" ht="39" customHeight="1" x14ac:dyDescent="0.2">
      <c r="A26" s="115"/>
      <c r="B26" s="109"/>
      <c r="C26" s="115"/>
      <c r="D26" s="15" t="s">
        <v>86</v>
      </c>
      <c r="E26" s="15" t="s">
        <v>46</v>
      </c>
      <c r="F26" s="7" t="s">
        <v>45</v>
      </c>
      <c r="G26" s="15" t="s">
        <v>39</v>
      </c>
      <c r="H26" s="143">
        <v>50</v>
      </c>
      <c r="I26" s="7">
        <v>3</v>
      </c>
      <c r="J26" s="6" t="s">
        <v>40</v>
      </c>
      <c r="K26" s="5">
        <f>H26/3</f>
        <v>16.666666666666668</v>
      </c>
      <c r="L26" s="5">
        <f>H26/3</f>
        <v>16.666666666666668</v>
      </c>
      <c r="M26" s="5">
        <f>L26</f>
        <v>16.666666666666668</v>
      </c>
      <c r="N26" s="5">
        <f t="shared" si="4"/>
        <v>50</v>
      </c>
    </row>
    <row r="27" spans="1:14" ht="84" customHeight="1" x14ac:dyDescent="0.2">
      <c r="A27" s="115"/>
      <c r="B27" s="109"/>
      <c r="C27" s="115"/>
      <c r="D27" s="154"/>
      <c r="E27" s="154" t="s">
        <v>252</v>
      </c>
      <c r="F27" s="7" t="s">
        <v>234</v>
      </c>
      <c r="G27" s="15" t="s">
        <v>235</v>
      </c>
      <c r="H27" s="19">
        <v>1000</v>
      </c>
      <c r="I27" s="7">
        <v>1</v>
      </c>
      <c r="J27" s="6" t="s">
        <v>48</v>
      </c>
      <c r="K27" s="5"/>
      <c r="L27" s="5">
        <f>H27</f>
        <v>1000</v>
      </c>
      <c r="M27" s="5"/>
      <c r="N27" s="5">
        <f t="shared" si="4"/>
        <v>1000</v>
      </c>
    </row>
    <row r="28" spans="1:14" s="139" customFormat="1" ht="56.25" x14ac:dyDescent="0.2">
      <c r="A28" s="115"/>
      <c r="B28" s="109"/>
      <c r="C28" s="115"/>
      <c r="D28" s="134" t="s">
        <v>193</v>
      </c>
      <c r="E28" s="134" t="s">
        <v>238</v>
      </c>
      <c r="F28" s="134" t="s">
        <v>237</v>
      </c>
      <c r="G28" s="134" t="s">
        <v>236</v>
      </c>
      <c r="H28" s="148">
        <v>8600</v>
      </c>
      <c r="I28" s="133">
        <v>7</v>
      </c>
      <c r="J28" s="149" t="s">
        <v>197</v>
      </c>
      <c r="K28" s="5">
        <f>H28/3</f>
        <v>2866.6666666666665</v>
      </c>
      <c r="L28" s="96">
        <f>K28</f>
        <v>2866.6666666666665</v>
      </c>
      <c r="M28" s="96">
        <f>L28</f>
        <v>2866.6666666666665</v>
      </c>
      <c r="N28" s="96">
        <f t="shared" si="4"/>
        <v>8600</v>
      </c>
    </row>
    <row r="29" spans="1:14" ht="56.25" x14ac:dyDescent="0.2">
      <c r="A29" s="115"/>
      <c r="B29" s="109"/>
      <c r="C29" s="115"/>
      <c r="D29" s="7" t="s">
        <v>90</v>
      </c>
      <c r="E29" s="15" t="s">
        <v>89</v>
      </c>
      <c r="F29" s="7" t="s">
        <v>49</v>
      </c>
      <c r="G29" s="15" t="s">
        <v>50</v>
      </c>
      <c r="H29" s="143">
        <v>8400</v>
      </c>
      <c r="I29" s="7">
        <v>1</v>
      </c>
      <c r="J29" s="6" t="s">
        <v>47</v>
      </c>
      <c r="K29" s="5">
        <f>H29</f>
        <v>8400</v>
      </c>
      <c r="L29" s="5"/>
      <c r="M29" s="5"/>
      <c r="N29" s="5">
        <f t="shared" si="4"/>
        <v>8400</v>
      </c>
    </row>
    <row r="30" spans="1:14" ht="56.25" x14ac:dyDescent="0.2">
      <c r="A30" s="115"/>
      <c r="B30" s="109"/>
      <c r="C30" s="115"/>
      <c r="D30" s="7" t="s">
        <v>208</v>
      </c>
      <c r="E30" s="15" t="s">
        <v>207</v>
      </c>
      <c r="F30" s="7" t="s">
        <v>206</v>
      </c>
      <c r="G30" s="15" t="s">
        <v>50</v>
      </c>
      <c r="H30" s="143">
        <v>30000</v>
      </c>
      <c r="I30" s="7">
        <v>12</v>
      </c>
      <c r="J30" s="6" t="s">
        <v>47</v>
      </c>
      <c r="K30" s="5">
        <f>H30/3</f>
        <v>10000</v>
      </c>
      <c r="L30" s="5">
        <f>K30</f>
        <v>10000</v>
      </c>
      <c r="M30" s="5">
        <f>L30</f>
        <v>10000</v>
      </c>
      <c r="N30" s="5">
        <f t="shared" si="4"/>
        <v>30000</v>
      </c>
    </row>
    <row r="31" spans="1:14" ht="33.75" x14ac:dyDescent="0.2">
      <c r="A31" s="115"/>
      <c r="B31" s="109"/>
      <c r="C31" s="115"/>
      <c r="D31" s="108" t="s">
        <v>244</v>
      </c>
      <c r="E31" s="15" t="s">
        <v>242</v>
      </c>
      <c r="F31" s="7" t="s">
        <v>239</v>
      </c>
      <c r="G31" s="15" t="s">
        <v>240</v>
      </c>
      <c r="H31" s="143">
        <v>1500</v>
      </c>
      <c r="I31" s="7">
        <v>1</v>
      </c>
      <c r="J31" s="6" t="s">
        <v>48</v>
      </c>
      <c r="K31" s="5"/>
      <c r="L31" s="5"/>
      <c r="M31" s="5">
        <f>H31</f>
        <v>1500</v>
      </c>
      <c r="N31" s="5">
        <f t="shared" ref="N31" si="5">SUM(K31:M31)</f>
        <v>1500</v>
      </c>
    </row>
    <row r="32" spans="1:14" ht="33.75" x14ac:dyDescent="0.2">
      <c r="A32" s="115"/>
      <c r="B32" s="109"/>
      <c r="C32" s="115"/>
      <c r="D32" s="110"/>
      <c r="E32" s="15" t="s">
        <v>242</v>
      </c>
      <c r="F32" s="7" t="s">
        <v>243</v>
      </c>
      <c r="G32" s="15" t="s">
        <v>241</v>
      </c>
      <c r="H32" s="143">
        <v>3000</v>
      </c>
      <c r="I32" s="7">
        <v>1</v>
      </c>
      <c r="J32" s="6" t="s">
        <v>48</v>
      </c>
      <c r="K32" s="5"/>
      <c r="L32" s="5"/>
      <c r="M32" s="5">
        <f>H32</f>
        <v>3000</v>
      </c>
      <c r="N32" s="5">
        <f t="shared" ref="N32" si="6">SUM(K32:M32)</f>
        <v>3000</v>
      </c>
    </row>
    <row r="33" spans="1:14" s="139" customFormat="1" ht="56.25" x14ac:dyDescent="0.2">
      <c r="A33" s="115"/>
      <c r="B33" s="109"/>
      <c r="C33" s="115"/>
      <c r="D33" s="133" t="s">
        <v>248</v>
      </c>
      <c r="E33" s="133" t="s">
        <v>247</v>
      </c>
      <c r="F33" s="133" t="s">
        <v>172</v>
      </c>
      <c r="G33" s="133" t="s">
        <v>173</v>
      </c>
      <c r="H33" s="150">
        <v>9600</v>
      </c>
      <c r="I33" s="151">
        <v>1</v>
      </c>
      <c r="J33" s="152" t="s">
        <v>47</v>
      </c>
      <c r="K33" s="153">
        <v>2400</v>
      </c>
      <c r="L33" s="153">
        <v>2400</v>
      </c>
      <c r="M33" s="153">
        <v>2400</v>
      </c>
      <c r="N33" s="150">
        <v>9600</v>
      </c>
    </row>
    <row r="34" spans="1:14" s="155" customFormat="1" ht="45" x14ac:dyDescent="0.2">
      <c r="A34" s="115"/>
      <c r="B34" s="109"/>
      <c r="C34" s="115"/>
      <c r="D34" s="156" t="s">
        <v>249</v>
      </c>
      <c r="E34" s="156" t="s">
        <v>250</v>
      </c>
      <c r="F34" s="156" t="s">
        <v>176</v>
      </c>
      <c r="G34" s="156" t="s">
        <v>177</v>
      </c>
      <c r="H34" s="157">
        <v>500</v>
      </c>
      <c r="I34" s="158">
        <v>1</v>
      </c>
      <c r="J34" s="159" t="s">
        <v>48</v>
      </c>
      <c r="K34" s="153">
        <v>500</v>
      </c>
      <c r="L34" s="153"/>
      <c r="M34" s="153"/>
      <c r="N34" s="153">
        <v>500</v>
      </c>
    </row>
    <row r="35" spans="1:14" ht="51.75" customHeight="1" x14ac:dyDescent="0.2">
      <c r="A35" s="115"/>
      <c r="B35" s="109"/>
      <c r="C35" s="115"/>
      <c r="D35" s="88" t="s">
        <v>251</v>
      </c>
      <c r="E35" s="89" t="s">
        <v>177</v>
      </c>
      <c r="F35" s="88" t="s">
        <v>176</v>
      </c>
      <c r="G35" s="156" t="s">
        <v>177</v>
      </c>
      <c r="H35" s="93">
        <v>500</v>
      </c>
      <c r="I35" s="88">
        <v>1</v>
      </c>
      <c r="J35" s="91" t="s">
        <v>47</v>
      </c>
      <c r="K35" s="92">
        <v>500</v>
      </c>
      <c r="L35" s="92"/>
      <c r="M35" s="92"/>
      <c r="N35" s="92">
        <v>500</v>
      </c>
    </row>
    <row r="36" spans="1:14" ht="51.75" customHeight="1" x14ac:dyDescent="0.2">
      <c r="A36" s="115"/>
      <c r="B36" s="109"/>
      <c r="C36" s="115"/>
      <c r="D36" s="88" t="s">
        <v>253</v>
      </c>
      <c r="E36" s="89" t="s">
        <v>254</v>
      </c>
      <c r="F36" s="88" t="s">
        <v>176</v>
      </c>
      <c r="G36" s="156" t="s">
        <v>177</v>
      </c>
      <c r="H36" s="93">
        <v>300</v>
      </c>
      <c r="I36" s="88">
        <v>1</v>
      </c>
      <c r="J36" s="91" t="s">
        <v>47</v>
      </c>
      <c r="K36" s="92">
        <v>500</v>
      </c>
      <c r="L36" s="92"/>
      <c r="M36" s="92"/>
      <c r="N36" s="92">
        <v>500</v>
      </c>
    </row>
    <row r="37" spans="1:14" ht="22.5" x14ac:dyDescent="0.2">
      <c r="A37" s="115"/>
      <c r="B37" s="109"/>
      <c r="C37" s="115"/>
      <c r="D37" s="7"/>
      <c r="E37" s="15" t="s">
        <v>53</v>
      </c>
      <c r="F37" s="7" t="s">
        <v>52</v>
      </c>
      <c r="G37" s="15" t="s">
        <v>51</v>
      </c>
      <c r="H37" s="19">
        <v>2200</v>
      </c>
      <c r="I37" s="7">
        <v>1</v>
      </c>
      <c r="J37" s="6" t="s">
        <v>48</v>
      </c>
      <c r="K37" s="5"/>
      <c r="L37" s="5"/>
      <c r="M37" s="5">
        <f>H37</f>
        <v>2200</v>
      </c>
      <c r="N37" s="5">
        <f t="shared" si="4"/>
        <v>2200</v>
      </c>
    </row>
    <row r="38" spans="1:14" ht="56.25" x14ac:dyDescent="0.2">
      <c r="A38" s="115"/>
      <c r="B38" s="109"/>
      <c r="C38" s="115"/>
      <c r="D38" s="7"/>
      <c r="E38" s="15" t="s">
        <v>56</v>
      </c>
      <c r="F38" s="7" t="s">
        <v>54</v>
      </c>
      <c r="G38" s="15" t="s">
        <v>55</v>
      </c>
      <c r="H38" s="19">
        <v>600</v>
      </c>
      <c r="I38" s="7">
        <v>1</v>
      </c>
      <c r="J38" s="6" t="s">
        <v>57</v>
      </c>
      <c r="K38" s="5">
        <f>H38</f>
        <v>600</v>
      </c>
      <c r="L38" s="5"/>
      <c r="M38" s="5"/>
      <c r="N38" s="5">
        <f t="shared" si="4"/>
        <v>600</v>
      </c>
    </row>
    <row r="39" spans="1:14" ht="12" x14ac:dyDescent="0.2">
      <c r="A39" s="7"/>
      <c r="B39" s="109"/>
      <c r="C39" s="7"/>
      <c r="D39" s="7"/>
      <c r="E39" s="15" t="s">
        <v>97</v>
      </c>
      <c r="F39" s="7" t="s">
        <v>92</v>
      </c>
      <c r="G39" s="15" t="s">
        <v>93</v>
      </c>
      <c r="H39" s="19">
        <v>200</v>
      </c>
      <c r="I39" s="7"/>
      <c r="J39" s="6"/>
      <c r="K39" s="5"/>
      <c r="L39" s="5"/>
      <c r="M39" s="5"/>
      <c r="N39" s="5">
        <f t="shared" si="4"/>
        <v>0</v>
      </c>
    </row>
    <row r="40" spans="1:14" ht="56.25" x14ac:dyDescent="0.2">
      <c r="A40" s="71">
        <v>1</v>
      </c>
      <c r="B40" s="109"/>
      <c r="C40" s="127" t="s">
        <v>87</v>
      </c>
      <c r="D40" s="71" t="s">
        <v>152</v>
      </c>
      <c r="E40" s="71" t="s">
        <v>153</v>
      </c>
      <c r="F40" s="71" t="s">
        <v>154</v>
      </c>
      <c r="G40" s="72" t="s">
        <v>155</v>
      </c>
      <c r="H40" s="73">
        <v>15000</v>
      </c>
      <c r="I40" s="104">
        <v>1</v>
      </c>
      <c r="J40" s="6" t="s">
        <v>57</v>
      </c>
      <c r="K40" s="74"/>
      <c r="L40" s="74"/>
      <c r="M40" s="75">
        <v>15000</v>
      </c>
      <c r="N40" s="5">
        <f t="shared" si="4"/>
        <v>15000</v>
      </c>
    </row>
    <row r="41" spans="1:14" ht="78.75" x14ac:dyDescent="0.2">
      <c r="A41" s="71">
        <v>1</v>
      </c>
      <c r="B41" s="109"/>
      <c r="C41" s="128"/>
      <c r="D41" s="71" t="s">
        <v>156</v>
      </c>
      <c r="E41" s="71" t="s">
        <v>157</v>
      </c>
      <c r="F41" s="71" t="s">
        <v>158</v>
      </c>
      <c r="G41" s="72" t="s">
        <v>159</v>
      </c>
      <c r="H41" s="76">
        <v>1800</v>
      </c>
      <c r="I41" s="104">
        <v>1</v>
      </c>
      <c r="J41" s="77" t="s">
        <v>48</v>
      </c>
      <c r="K41" s="74"/>
      <c r="L41" s="74"/>
      <c r="M41" s="78">
        <v>1800</v>
      </c>
      <c r="N41" s="5">
        <f t="shared" si="4"/>
        <v>1800</v>
      </c>
    </row>
    <row r="42" spans="1:14" ht="45" x14ac:dyDescent="0.2">
      <c r="A42" s="71">
        <v>1</v>
      </c>
      <c r="B42" s="109"/>
      <c r="C42" s="128"/>
      <c r="D42" s="71" t="s">
        <v>160</v>
      </c>
      <c r="E42" s="71" t="s">
        <v>161</v>
      </c>
      <c r="F42" s="71" t="s">
        <v>162</v>
      </c>
      <c r="G42" s="72" t="s">
        <v>163</v>
      </c>
      <c r="H42" s="76">
        <v>2500</v>
      </c>
      <c r="I42" s="104">
        <v>1</v>
      </c>
      <c r="J42" s="77" t="s">
        <v>48</v>
      </c>
      <c r="K42" s="74"/>
      <c r="L42" s="78">
        <v>2500</v>
      </c>
      <c r="M42" s="74"/>
      <c r="N42" s="5">
        <f t="shared" si="4"/>
        <v>2500</v>
      </c>
    </row>
    <row r="43" spans="1:14" ht="22.5" x14ac:dyDescent="0.2">
      <c r="A43" s="71">
        <v>1</v>
      </c>
      <c r="B43" s="109"/>
      <c r="C43" s="128"/>
      <c r="D43" s="72" t="s">
        <v>164</v>
      </c>
      <c r="E43" s="71" t="s">
        <v>165</v>
      </c>
      <c r="F43" s="71" t="s">
        <v>166</v>
      </c>
      <c r="G43" s="72" t="s">
        <v>164</v>
      </c>
      <c r="H43" s="76">
        <v>1000</v>
      </c>
      <c r="I43" s="104">
        <v>1</v>
      </c>
      <c r="J43" s="77" t="s">
        <v>48</v>
      </c>
      <c r="K43" s="74"/>
      <c r="L43" s="78">
        <v>2500</v>
      </c>
      <c r="M43" s="74"/>
      <c r="N43" s="5">
        <f t="shared" si="4"/>
        <v>2500</v>
      </c>
    </row>
    <row r="44" spans="1:14" ht="22.5" x14ac:dyDescent="0.2">
      <c r="A44" s="71">
        <v>1</v>
      </c>
      <c r="B44" s="109"/>
      <c r="C44" s="129"/>
      <c r="D44" s="71" t="s">
        <v>167</v>
      </c>
      <c r="E44" s="71" t="s">
        <v>168</v>
      </c>
      <c r="F44" s="71" t="s">
        <v>169</v>
      </c>
      <c r="G44" s="72" t="s">
        <v>167</v>
      </c>
      <c r="H44" s="161">
        <v>2000</v>
      </c>
      <c r="I44" s="104">
        <v>1</v>
      </c>
      <c r="J44" s="77" t="s">
        <v>48</v>
      </c>
      <c r="K44" s="74"/>
      <c r="L44" s="78">
        <v>3000</v>
      </c>
      <c r="M44" s="74"/>
      <c r="N44" s="5">
        <f t="shared" si="4"/>
        <v>3000</v>
      </c>
    </row>
    <row r="45" spans="1:14" ht="60" x14ac:dyDescent="0.2">
      <c r="A45" s="79">
        <v>1</v>
      </c>
      <c r="B45" s="109"/>
      <c r="C45" s="111" t="s">
        <v>87</v>
      </c>
      <c r="D45" s="81" t="s">
        <v>170</v>
      </c>
      <c r="E45" s="81" t="s">
        <v>171</v>
      </c>
      <c r="F45" s="81" t="s">
        <v>172</v>
      </c>
      <c r="G45" s="81" t="s">
        <v>173</v>
      </c>
      <c r="H45" s="82">
        <v>9600</v>
      </c>
      <c r="I45" s="105">
        <v>1</v>
      </c>
      <c r="J45" s="106" t="s">
        <v>47</v>
      </c>
      <c r="K45" s="83">
        <v>2400</v>
      </c>
      <c r="L45" s="83">
        <v>2400</v>
      </c>
      <c r="M45" s="83">
        <v>2400</v>
      </c>
      <c r="N45" s="82">
        <v>9600</v>
      </c>
    </row>
    <row r="46" spans="1:14" ht="60" x14ac:dyDescent="0.2">
      <c r="A46" s="79">
        <v>1</v>
      </c>
      <c r="B46" s="109"/>
      <c r="C46" s="112"/>
      <c r="D46" s="81" t="s">
        <v>174</v>
      </c>
      <c r="E46" s="81" t="s">
        <v>175</v>
      </c>
      <c r="F46" s="81" t="s">
        <v>176</v>
      </c>
      <c r="G46" s="81" t="s">
        <v>177</v>
      </c>
      <c r="H46" s="82">
        <v>500</v>
      </c>
      <c r="I46" s="105">
        <v>1</v>
      </c>
      <c r="J46" s="84" t="s">
        <v>48</v>
      </c>
      <c r="K46" s="83">
        <v>500</v>
      </c>
      <c r="L46" s="83"/>
      <c r="M46" s="83"/>
      <c r="N46" s="83">
        <v>500</v>
      </c>
    </row>
    <row r="47" spans="1:14" ht="51.75" customHeight="1" x14ac:dyDescent="0.2">
      <c r="A47" s="80">
        <v>1</v>
      </c>
      <c r="B47" s="109"/>
      <c r="C47" s="112"/>
      <c r="D47" s="162" t="s">
        <v>178</v>
      </c>
      <c r="E47" s="162" t="s">
        <v>179</v>
      </c>
      <c r="F47" s="162" t="s">
        <v>180</v>
      </c>
      <c r="G47" s="162" t="s">
        <v>181</v>
      </c>
      <c r="H47" s="163">
        <v>1000</v>
      </c>
      <c r="I47" s="164">
        <v>1</v>
      </c>
      <c r="J47" s="165" t="s">
        <v>48</v>
      </c>
      <c r="K47" s="163">
        <v>1000</v>
      </c>
      <c r="L47" s="87"/>
      <c r="M47" s="87"/>
      <c r="N47" s="86">
        <v>1000</v>
      </c>
    </row>
    <row r="48" spans="1:14" ht="51.75" customHeight="1" x14ac:dyDescent="0.2">
      <c r="A48" s="85">
        <v>1</v>
      </c>
      <c r="B48" s="109"/>
      <c r="C48" s="113" t="s">
        <v>87</v>
      </c>
      <c r="D48" s="88" t="s">
        <v>182</v>
      </c>
      <c r="E48" s="89" t="s">
        <v>183</v>
      </c>
      <c r="F48" s="88" t="s">
        <v>184</v>
      </c>
      <c r="G48" s="89" t="s">
        <v>255</v>
      </c>
      <c r="H48" s="90">
        <v>360</v>
      </c>
      <c r="I48" s="88">
        <v>1</v>
      </c>
      <c r="J48" s="91" t="s">
        <v>47</v>
      </c>
      <c r="K48" s="92">
        <f>H48</f>
        <v>360</v>
      </c>
      <c r="L48" s="92"/>
      <c r="M48" s="92"/>
      <c r="N48" s="92">
        <f>SUM(K48:M48)</f>
        <v>360</v>
      </c>
    </row>
    <row r="49" spans="1:14" ht="51.75" customHeight="1" x14ac:dyDescent="0.2">
      <c r="A49" s="85">
        <v>1</v>
      </c>
      <c r="B49" s="109"/>
      <c r="C49" s="113"/>
      <c r="D49" s="88" t="s">
        <v>185</v>
      </c>
      <c r="E49" s="89" t="s">
        <v>177</v>
      </c>
      <c r="F49" s="88" t="s">
        <v>186</v>
      </c>
      <c r="G49" s="107" t="s">
        <v>187</v>
      </c>
      <c r="H49" s="93">
        <v>500</v>
      </c>
      <c r="I49" s="88">
        <v>1</v>
      </c>
      <c r="J49" s="91" t="s">
        <v>47</v>
      </c>
      <c r="K49" s="92">
        <v>500</v>
      </c>
      <c r="L49" s="92"/>
      <c r="M49" s="92"/>
      <c r="N49" s="92">
        <v>500</v>
      </c>
    </row>
    <row r="50" spans="1:14" ht="51.75" customHeight="1" x14ac:dyDescent="0.2">
      <c r="A50" s="85">
        <v>1</v>
      </c>
      <c r="B50" s="109"/>
      <c r="C50" s="113"/>
      <c r="D50" s="88" t="s">
        <v>188</v>
      </c>
      <c r="E50" s="89" t="s">
        <v>189</v>
      </c>
      <c r="F50" s="88" t="s">
        <v>145</v>
      </c>
      <c r="G50" s="89" t="s">
        <v>190</v>
      </c>
      <c r="H50" s="93">
        <v>4400</v>
      </c>
      <c r="I50" s="88">
        <v>1</v>
      </c>
      <c r="J50" s="91" t="s">
        <v>47</v>
      </c>
      <c r="K50" s="94">
        <v>5000</v>
      </c>
      <c r="L50" s="94"/>
      <c r="M50" s="94"/>
      <c r="N50" s="94">
        <v>5000</v>
      </c>
    </row>
    <row r="51" spans="1:14" ht="51.75" customHeight="1" x14ac:dyDescent="0.2">
      <c r="A51" s="85">
        <v>1</v>
      </c>
      <c r="B51" s="109"/>
      <c r="C51" s="114"/>
      <c r="D51" s="88" t="s">
        <v>191</v>
      </c>
      <c r="E51" s="89" t="s">
        <v>192</v>
      </c>
      <c r="F51" s="88" t="s">
        <v>145</v>
      </c>
      <c r="G51" s="89" t="s">
        <v>192</v>
      </c>
      <c r="H51" s="93">
        <v>600</v>
      </c>
      <c r="I51" s="88">
        <v>1</v>
      </c>
      <c r="J51" s="91" t="s">
        <v>47</v>
      </c>
      <c r="K51" s="94">
        <v>1000</v>
      </c>
      <c r="L51" s="94"/>
      <c r="M51" s="94"/>
      <c r="N51" s="94">
        <v>1000</v>
      </c>
    </row>
    <row r="52" spans="1:14" ht="51.75" customHeight="1" x14ac:dyDescent="0.2">
      <c r="A52" s="97">
        <v>1</v>
      </c>
      <c r="B52" s="109"/>
      <c r="C52" s="97"/>
      <c r="D52" s="98" t="s">
        <v>193</v>
      </c>
      <c r="E52" s="98" t="s">
        <v>194</v>
      </c>
      <c r="F52" s="98" t="s">
        <v>195</v>
      </c>
      <c r="G52" s="98" t="s">
        <v>196</v>
      </c>
      <c r="H52" s="99">
        <v>8600</v>
      </c>
      <c r="I52" s="97">
        <v>7</v>
      </c>
      <c r="J52" s="100" t="s">
        <v>197</v>
      </c>
      <c r="K52" s="101">
        <f>H52</f>
        <v>8600</v>
      </c>
      <c r="L52" s="101"/>
      <c r="M52" s="101"/>
      <c r="N52" s="101">
        <f t="shared" ref="N52" si="7">SUM(K52:M52)</f>
        <v>8600</v>
      </c>
    </row>
    <row r="53" spans="1:14" ht="51.75" customHeight="1" x14ac:dyDescent="0.2">
      <c r="A53" s="97">
        <v>1</v>
      </c>
      <c r="B53" s="109"/>
      <c r="C53" s="97"/>
      <c r="D53" s="166" t="s">
        <v>193</v>
      </c>
      <c r="E53" s="154" t="s">
        <v>198</v>
      </c>
      <c r="F53" s="154" t="s">
        <v>199</v>
      </c>
      <c r="G53" s="154" t="s">
        <v>196</v>
      </c>
      <c r="H53" s="167">
        <v>2000</v>
      </c>
      <c r="I53" s="160">
        <v>1</v>
      </c>
      <c r="J53" s="168" t="s">
        <v>48</v>
      </c>
      <c r="K53" s="169">
        <v>2000</v>
      </c>
      <c r="L53" s="101"/>
      <c r="M53" s="101"/>
      <c r="N53" s="101">
        <v>2000</v>
      </c>
    </row>
    <row r="54" spans="1:14" ht="51.75" customHeight="1" x14ac:dyDescent="0.2">
      <c r="A54" s="97">
        <v>1</v>
      </c>
      <c r="B54" s="109"/>
      <c r="C54" s="97"/>
      <c r="D54" s="102" t="s">
        <v>193</v>
      </c>
      <c r="E54" s="103" t="s">
        <v>200</v>
      </c>
      <c r="F54" s="97" t="s">
        <v>201</v>
      </c>
      <c r="G54" s="98" t="s">
        <v>196</v>
      </c>
      <c r="H54" s="99">
        <v>5000</v>
      </c>
      <c r="I54" s="97">
        <v>1</v>
      </c>
      <c r="J54" s="100" t="s">
        <v>48</v>
      </c>
      <c r="K54" s="101">
        <v>5000</v>
      </c>
      <c r="L54" s="101"/>
      <c r="M54" s="101"/>
      <c r="N54" s="101">
        <v>5000</v>
      </c>
    </row>
    <row r="55" spans="1:14" ht="12" customHeight="1" x14ac:dyDescent="0.2">
      <c r="A55" s="118" t="s">
        <v>58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6">
        <f>SUM(K14:K38)</f>
        <v>108275.4629333333</v>
      </c>
      <c r="L55" s="16">
        <f>SUM(L14:L38)</f>
        <v>98775.4629333333</v>
      </c>
      <c r="M55" s="16">
        <f>SUM(M14:M38)</f>
        <v>108975.4629333333</v>
      </c>
      <c r="N55" s="16">
        <f>SUM(N14:N38)</f>
        <v>318426.38879999996</v>
      </c>
    </row>
    <row r="56" spans="1:14" ht="33.75" customHeight="1" x14ac:dyDescent="0.2">
      <c r="A56" s="115">
        <v>3</v>
      </c>
      <c r="B56" s="115" t="s">
        <v>59</v>
      </c>
      <c r="C56" s="115" t="s">
        <v>87</v>
      </c>
      <c r="D56" s="115" t="s">
        <v>85</v>
      </c>
      <c r="E56" s="15" t="s">
        <v>74</v>
      </c>
      <c r="F56" s="7" t="s">
        <v>62</v>
      </c>
      <c r="G56" s="15" t="s">
        <v>60</v>
      </c>
      <c r="H56" s="19">
        <v>574709.34</v>
      </c>
      <c r="I56" s="7">
        <v>70</v>
      </c>
      <c r="J56" s="6" t="s">
        <v>61</v>
      </c>
      <c r="K56" s="5">
        <f>H56/3</f>
        <v>191569.78</v>
      </c>
      <c r="L56" s="5">
        <f>K56</f>
        <v>191569.78</v>
      </c>
      <c r="M56" s="5">
        <f>L56</f>
        <v>191569.78</v>
      </c>
      <c r="N56" s="5">
        <f t="shared" si="4"/>
        <v>574709.34</v>
      </c>
    </row>
    <row r="57" spans="1:14" ht="33.75" x14ac:dyDescent="0.2">
      <c r="A57" s="115"/>
      <c r="B57" s="115"/>
      <c r="C57" s="115"/>
      <c r="D57" s="115"/>
      <c r="E57" s="15" t="s">
        <v>69</v>
      </c>
      <c r="F57" s="7" t="s">
        <v>27</v>
      </c>
      <c r="G57" s="15" t="s">
        <v>28</v>
      </c>
      <c r="H57" s="19">
        <v>47787</v>
      </c>
      <c r="I57" s="7">
        <v>70</v>
      </c>
      <c r="J57" s="6" t="s">
        <v>63</v>
      </c>
      <c r="K57" s="5">
        <f t="shared" ref="K57:K58" si="8">H57/3</f>
        <v>15929</v>
      </c>
      <c r="L57" s="5">
        <f t="shared" ref="L57:M57" si="9">K57</f>
        <v>15929</v>
      </c>
      <c r="M57" s="5">
        <f t="shared" si="9"/>
        <v>15929</v>
      </c>
      <c r="N57" s="5">
        <f t="shared" si="4"/>
        <v>47787</v>
      </c>
    </row>
    <row r="58" spans="1:14" ht="33.75" x14ac:dyDescent="0.2">
      <c r="A58" s="115"/>
      <c r="B58" s="115"/>
      <c r="C58" s="115"/>
      <c r="D58" s="115"/>
      <c r="E58" s="15" t="s">
        <v>69</v>
      </c>
      <c r="F58" s="7" t="s">
        <v>29</v>
      </c>
      <c r="G58" s="15" t="s">
        <v>30</v>
      </c>
      <c r="H58" s="19">
        <v>36900</v>
      </c>
      <c r="I58" s="7">
        <v>70</v>
      </c>
      <c r="J58" s="6" t="s">
        <v>63</v>
      </c>
      <c r="K58" s="5">
        <f t="shared" si="8"/>
        <v>12300</v>
      </c>
      <c r="L58" s="5">
        <f t="shared" ref="L58:M67" si="10">K58</f>
        <v>12300</v>
      </c>
      <c r="M58" s="5">
        <f t="shared" si="10"/>
        <v>12300</v>
      </c>
      <c r="N58" s="5">
        <f t="shared" si="4"/>
        <v>36900</v>
      </c>
    </row>
    <row r="59" spans="1:14" ht="25.5" customHeight="1" x14ac:dyDescent="0.2">
      <c r="A59" s="115"/>
      <c r="B59" s="115"/>
      <c r="C59" s="115"/>
      <c r="D59" s="115"/>
      <c r="E59" s="15" t="s">
        <v>75</v>
      </c>
      <c r="F59" s="7" t="s">
        <v>65</v>
      </c>
      <c r="G59" s="15" t="s">
        <v>64</v>
      </c>
      <c r="H59" s="19">
        <v>1329.7200000000003</v>
      </c>
      <c r="I59" s="7">
        <v>25</v>
      </c>
      <c r="J59" s="6" t="s">
        <v>63</v>
      </c>
      <c r="K59" s="5">
        <f t="shared" ref="K59:K67" si="11">H59/3</f>
        <v>443.24000000000007</v>
      </c>
      <c r="L59" s="5">
        <f t="shared" si="10"/>
        <v>443.24000000000007</v>
      </c>
      <c r="M59" s="5">
        <f t="shared" si="10"/>
        <v>443.24000000000007</v>
      </c>
      <c r="N59" s="5">
        <f t="shared" ref="N59:N66" si="12">SUM(K59:M59)</f>
        <v>1329.7200000000003</v>
      </c>
    </row>
    <row r="60" spans="1:14" ht="12" x14ac:dyDescent="0.2">
      <c r="A60" s="115"/>
      <c r="B60" s="115"/>
      <c r="C60" s="115"/>
      <c r="D60" s="115"/>
      <c r="E60" s="15" t="s">
        <v>75</v>
      </c>
      <c r="F60" s="7" t="s">
        <v>66</v>
      </c>
      <c r="G60" s="15" t="s">
        <v>67</v>
      </c>
      <c r="H60" s="19">
        <v>7783.8599999999988</v>
      </c>
      <c r="I60" s="7">
        <v>25</v>
      </c>
      <c r="J60" s="6" t="s">
        <v>63</v>
      </c>
      <c r="K60" s="5">
        <f t="shared" si="11"/>
        <v>2594.6199999999994</v>
      </c>
      <c r="L60" s="5">
        <f t="shared" si="10"/>
        <v>2594.6199999999994</v>
      </c>
      <c r="M60" s="5">
        <f t="shared" si="10"/>
        <v>2594.6199999999994</v>
      </c>
      <c r="N60" s="5">
        <f t="shared" si="12"/>
        <v>7783.8599999999988</v>
      </c>
    </row>
    <row r="61" spans="1:14" ht="33.75" x14ac:dyDescent="0.2">
      <c r="A61" s="115"/>
      <c r="B61" s="115"/>
      <c r="C61" s="115"/>
      <c r="D61" s="115"/>
      <c r="E61" s="15" t="s">
        <v>76</v>
      </c>
      <c r="F61" s="7" t="s">
        <v>77</v>
      </c>
      <c r="G61" s="15" t="s">
        <v>78</v>
      </c>
      <c r="H61" s="19">
        <v>60000</v>
      </c>
      <c r="I61" s="7">
        <v>70</v>
      </c>
      <c r="J61" s="6" t="s">
        <v>63</v>
      </c>
      <c r="K61" s="5">
        <f t="shared" si="11"/>
        <v>20000</v>
      </c>
      <c r="L61" s="5">
        <f t="shared" si="10"/>
        <v>20000</v>
      </c>
      <c r="M61" s="5">
        <f t="shared" si="10"/>
        <v>20000</v>
      </c>
      <c r="N61" s="5">
        <f t="shared" si="12"/>
        <v>60000</v>
      </c>
    </row>
    <row r="62" spans="1:14" ht="33.75" x14ac:dyDescent="0.2">
      <c r="A62" s="115"/>
      <c r="B62" s="115"/>
      <c r="C62" s="115"/>
      <c r="D62" s="115"/>
      <c r="E62" s="15" t="s">
        <v>71</v>
      </c>
      <c r="F62" s="7" t="s">
        <v>33</v>
      </c>
      <c r="G62" s="15" t="s">
        <v>34</v>
      </c>
      <c r="H62" s="19">
        <v>69673.446000000025</v>
      </c>
      <c r="I62" s="7">
        <v>70</v>
      </c>
      <c r="J62" s="6" t="s">
        <v>63</v>
      </c>
      <c r="K62" s="5">
        <f t="shared" si="11"/>
        <v>23224.482000000007</v>
      </c>
      <c r="L62" s="5">
        <f t="shared" si="10"/>
        <v>23224.482000000007</v>
      </c>
      <c r="M62" s="5">
        <f t="shared" si="10"/>
        <v>23224.482000000007</v>
      </c>
      <c r="N62" s="5">
        <f t="shared" si="12"/>
        <v>69673.446000000025</v>
      </c>
    </row>
    <row r="63" spans="1:14" ht="33.75" x14ac:dyDescent="0.2">
      <c r="A63" s="115"/>
      <c r="B63" s="115"/>
      <c r="C63" s="115"/>
      <c r="D63" s="115"/>
      <c r="E63" s="15" t="s">
        <v>72</v>
      </c>
      <c r="F63" s="7" t="s">
        <v>35</v>
      </c>
      <c r="G63" s="15" t="s">
        <v>36</v>
      </c>
      <c r="H63" s="19">
        <v>44191.316400000018</v>
      </c>
      <c r="I63" s="7">
        <v>70</v>
      </c>
      <c r="J63" s="6" t="s">
        <v>63</v>
      </c>
      <c r="K63" s="5">
        <f t="shared" si="11"/>
        <v>14730.438800000005</v>
      </c>
      <c r="L63" s="5">
        <f t="shared" si="10"/>
        <v>14730.438800000005</v>
      </c>
      <c r="M63" s="5">
        <f t="shared" si="10"/>
        <v>14730.438800000005</v>
      </c>
      <c r="N63" s="5">
        <f t="shared" si="12"/>
        <v>44191.316400000018</v>
      </c>
    </row>
    <row r="64" spans="1:14" ht="24" customHeight="1" x14ac:dyDescent="0.2">
      <c r="A64" s="115"/>
      <c r="B64" s="115"/>
      <c r="C64" s="115"/>
      <c r="D64" s="115"/>
      <c r="E64" s="15" t="s">
        <v>73</v>
      </c>
      <c r="F64" s="7" t="s">
        <v>79</v>
      </c>
      <c r="G64" s="15" t="s">
        <v>80</v>
      </c>
      <c r="H64" s="19">
        <v>1000</v>
      </c>
      <c r="I64" s="7">
        <v>1</v>
      </c>
      <c r="J64" s="6" t="s">
        <v>63</v>
      </c>
      <c r="K64" s="5"/>
      <c r="L64" s="5"/>
      <c r="M64" s="5">
        <f>H64</f>
        <v>1000</v>
      </c>
      <c r="N64" s="5">
        <f t="shared" si="12"/>
        <v>1000</v>
      </c>
    </row>
    <row r="65" spans="1:14" ht="24" customHeight="1" x14ac:dyDescent="0.2">
      <c r="A65" s="115"/>
      <c r="B65" s="115"/>
      <c r="C65" s="115"/>
      <c r="D65" s="115"/>
      <c r="E65" s="15" t="s">
        <v>96</v>
      </c>
      <c r="F65" s="7" t="s">
        <v>94</v>
      </c>
      <c r="G65" s="15" t="s">
        <v>95</v>
      </c>
      <c r="H65" s="19">
        <v>6000</v>
      </c>
      <c r="I65" s="7"/>
      <c r="J65" s="6"/>
      <c r="K65" s="5"/>
      <c r="L65" s="5"/>
      <c r="M65" s="5">
        <f>H65</f>
        <v>6000</v>
      </c>
      <c r="N65" s="5">
        <f t="shared" si="12"/>
        <v>6000</v>
      </c>
    </row>
    <row r="66" spans="1:14" ht="33.75" x14ac:dyDescent="0.2">
      <c r="A66" s="115"/>
      <c r="B66" s="115"/>
      <c r="C66" s="115"/>
      <c r="D66" s="115"/>
      <c r="E66" s="15" t="s">
        <v>73</v>
      </c>
      <c r="F66" s="7" t="s">
        <v>37</v>
      </c>
      <c r="G66" s="15" t="s">
        <v>38</v>
      </c>
      <c r="H66" s="19">
        <v>1500</v>
      </c>
      <c r="I66" s="7">
        <v>1</v>
      </c>
      <c r="J66" s="6" t="s">
        <v>63</v>
      </c>
      <c r="K66" s="5"/>
      <c r="L66" s="5"/>
      <c r="M66" s="5">
        <f>H66</f>
        <v>1500</v>
      </c>
      <c r="N66" s="5">
        <f t="shared" si="12"/>
        <v>1500</v>
      </c>
    </row>
    <row r="67" spans="1:14" ht="36" customHeight="1" x14ac:dyDescent="0.2">
      <c r="A67" s="115"/>
      <c r="B67" s="115"/>
      <c r="C67" s="115"/>
      <c r="D67" s="115" t="s">
        <v>91</v>
      </c>
      <c r="E67" s="15" t="s">
        <v>46</v>
      </c>
      <c r="F67" s="7" t="s">
        <v>45</v>
      </c>
      <c r="G67" s="15" t="s">
        <v>39</v>
      </c>
      <c r="H67" s="19">
        <v>150</v>
      </c>
      <c r="I67" s="7">
        <v>6</v>
      </c>
      <c r="J67" s="6" t="s">
        <v>40</v>
      </c>
      <c r="K67" s="5">
        <f t="shared" si="11"/>
        <v>50</v>
      </c>
      <c r="L67" s="5">
        <f t="shared" si="10"/>
        <v>50</v>
      </c>
      <c r="M67" s="5">
        <f t="shared" si="10"/>
        <v>50</v>
      </c>
      <c r="N67" s="5">
        <f t="shared" ref="N67" si="13">SUM(K67:M67)</f>
        <v>150</v>
      </c>
    </row>
    <row r="68" spans="1:14" ht="67.5" x14ac:dyDescent="0.2">
      <c r="A68" s="115"/>
      <c r="B68" s="115"/>
      <c r="C68" s="115"/>
      <c r="D68" s="115"/>
      <c r="E68" s="15" t="s">
        <v>81</v>
      </c>
      <c r="F68" s="7" t="s">
        <v>52</v>
      </c>
      <c r="G68" s="15" t="s">
        <v>82</v>
      </c>
      <c r="H68" s="19">
        <v>27000</v>
      </c>
      <c r="I68" s="7">
        <v>10</v>
      </c>
      <c r="J68" s="6" t="s">
        <v>48</v>
      </c>
      <c r="K68" s="5"/>
      <c r="L68" s="5"/>
      <c r="M68" s="5">
        <f>H68</f>
        <v>27000</v>
      </c>
      <c r="N68" s="5">
        <f t="shared" ref="N68:N69" si="14">SUM(K68:M68)</f>
        <v>27000</v>
      </c>
    </row>
    <row r="69" spans="1:14" ht="45" x14ac:dyDescent="0.2">
      <c r="A69" s="115"/>
      <c r="B69" s="7"/>
      <c r="C69" s="7"/>
      <c r="D69" s="6"/>
      <c r="E69" s="15" t="s">
        <v>98</v>
      </c>
      <c r="F69" s="20" t="s">
        <v>92</v>
      </c>
      <c r="G69" s="15" t="s">
        <v>99</v>
      </c>
      <c r="H69" s="19">
        <v>500</v>
      </c>
      <c r="I69" s="7"/>
      <c r="J69" s="6"/>
      <c r="K69" s="5"/>
      <c r="L69" s="5"/>
      <c r="M69" s="5"/>
      <c r="N69" s="5">
        <f t="shared" si="14"/>
        <v>0</v>
      </c>
    </row>
    <row r="70" spans="1:14" ht="33.75" x14ac:dyDescent="0.2">
      <c r="A70" s="108">
        <v>3</v>
      </c>
      <c r="B70" s="108" t="s">
        <v>59</v>
      </c>
      <c r="C70" s="108" t="s">
        <v>147</v>
      </c>
      <c r="D70" s="109"/>
      <c r="E70" s="21" t="s">
        <v>100</v>
      </c>
      <c r="F70" s="22" t="s">
        <v>101</v>
      </c>
      <c r="G70" s="23" t="s">
        <v>102</v>
      </c>
      <c r="H70" s="24">
        <v>6300</v>
      </c>
      <c r="I70" s="22">
        <v>2</v>
      </c>
      <c r="J70" s="25" t="s">
        <v>103</v>
      </c>
      <c r="K70" s="26">
        <f>H70/3</f>
        <v>2100</v>
      </c>
      <c r="L70" s="26">
        <f>+K70</f>
        <v>2100</v>
      </c>
      <c r="M70" s="26">
        <f>+L70</f>
        <v>2100</v>
      </c>
      <c r="N70" s="26">
        <f t="shared" ref="N70:N80" si="15">SUM(K70:M70)</f>
        <v>6300</v>
      </c>
    </row>
    <row r="71" spans="1:14" ht="45" x14ac:dyDescent="0.2">
      <c r="A71" s="109"/>
      <c r="B71" s="109"/>
      <c r="C71" s="109"/>
      <c r="D71" s="109"/>
      <c r="E71" s="27" t="s">
        <v>104</v>
      </c>
      <c r="F71" s="28" t="s">
        <v>105</v>
      </c>
      <c r="G71" s="29" t="s">
        <v>106</v>
      </c>
      <c r="H71" s="30">
        <v>2000</v>
      </c>
      <c r="I71" s="28">
        <v>1</v>
      </c>
      <c r="J71" s="31" t="s">
        <v>103</v>
      </c>
      <c r="K71" s="32">
        <f>H71/3</f>
        <v>666.66666666666663</v>
      </c>
      <c r="L71" s="32">
        <f>K71</f>
        <v>666.66666666666663</v>
      </c>
      <c r="M71" s="32">
        <f t="shared" ref="M71:M72" si="16">L71</f>
        <v>666.66666666666663</v>
      </c>
      <c r="N71" s="32">
        <f t="shared" si="15"/>
        <v>2000</v>
      </c>
    </row>
    <row r="72" spans="1:14" ht="45" x14ac:dyDescent="0.2">
      <c r="A72" s="109"/>
      <c r="B72" s="109"/>
      <c r="C72" s="109"/>
      <c r="D72" s="109"/>
      <c r="E72" s="27" t="s">
        <v>107</v>
      </c>
      <c r="F72" s="33" t="s">
        <v>108</v>
      </c>
      <c r="G72" s="34" t="s">
        <v>109</v>
      </c>
      <c r="H72" s="35">
        <v>14000</v>
      </c>
      <c r="I72" s="33">
        <v>1</v>
      </c>
      <c r="J72" s="36" t="s">
        <v>103</v>
      </c>
      <c r="K72" s="32">
        <f>H72/3</f>
        <v>4666.666666666667</v>
      </c>
      <c r="L72" s="32">
        <f>K72</f>
        <v>4666.666666666667</v>
      </c>
      <c r="M72" s="32">
        <f t="shared" si="16"/>
        <v>4666.666666666667</v>
      </c>
      <c r="N72" s="32">
        <f t="shared" si="15"/>
        <v>14000</v>
      </c>
    </row>
    <row r="73" spans="1:14" ht="22.5" x14ac:dyDescent="0.2">
      <c r="A73" s="109"/>
      <c r="B73" s="109"/>
      <c r="C73" s="109"/>
      <c r="D73" s="109"/>
      <c r="E73" s="37" t="s">
        <v>110</v>
      </c>
      <c r="F73" s="38" t="s">
        <v>111</v>
      </c>
      <c r="G73" s="39" t="s">
        <v>112</v>
      </c>
      <c r="H73" s="40">
        <v>85000</v>
      </c>
      <c r="I73" s="38">
        <v>1</v>
      </c>
      <c r="J73" s="41" t="s">
        <v>103</v>
      </c>
      <c r="K73" s="42">
        <f>H73/3</f>
        <v>28333.333333333332</v>
      </c>
      <c r="L73" s="42">
        <f>+K73</f>
        <v>28333.333333333332</v>
      </c>
      <c r="M73" s="42">
        <f>+L73</f>
        <v>28333.333333333332</v>
      </c>
      <c r="N73" s="42">
        <f t="shared" si="15"/>
        <v>85000</v>
      </c>
    </row>
    <row r="74" spans="1:14" ht="22.5" x14ac:dyDescent="0.2">
      <c r="A74" s="109"/>
      <c r="B74" s="109"/>
      <c r="C74" s="109"/>
      <c r="D74" s="109"/>
      <c r="E74" s="37" t="s">
        <v>113</v>
      </c>
      <c r="F74" s="38" t="s">
        <v>114</v>
      </c>
      <c r="G74" s="39" t="s">
        <v>115</v>
      </c>
      <c r="H74" s="40">
        <f>16800+65000</f>
        <v>81800</v>
      </c>
      <c r="I74" s="38">
        <v>1</v>
      </c>
      <c r="J74" s="41" t="s">
        <v>103</v>
      </c>
      <c r="K74" s="42">
        <f>H74/3</f>
        <v>27266.666666666668</v>
      </c>
      <c r="L74" s="42">
        <f>+K74</f>
        <v>27266.666666666668</v>
      </c>
      <c r="M74" s="42">
        <f>+L74</f>
        <v>27266.666666666668</v>
      </c>
      <c r="N74" s="42">
        <f t="shared" si="15"/>
        <v>81800</v>
      </c>
    </row>
    <row r="75" spans="1:14" s="2" customFormat="1" ht="67.5" x14ac:dyDescent="0.2">
      <c r="A75" s="109"/>
      <c r="B75" s="109"/>
      <c r="C75" s="109"/>
      <c r="D75" s="109"/>
      <c r="E75" s="37" t="s">
        <v>116</v>
      </c>
      <c r="F75" s="38" t="s">
        <v>117</v>
      </c>
      <c r="G75" s="39" t="s">
        <v>118</v>
      </c>
      <c r="H75" s="40">
        <v>3000</v>
      </c>
      <c r="I75" s="38">
        <v>1</v>
      </c>
      <c r="J75" s="41" t="s">
        <v>103</v>
      </c>
      <c r="K75" s="42"/>
      <c r="L75" s="42"/>
      <c r="M75" s="42">
        <f>H75</f>
        <v>3000</v>
      </c>
      <c r="N75" s="42">
        <f t="shared" si="15"/>
        <v>3000</v>
      </c>
    </row>
    <row r="76" spans="1:14" ht="57" customHeight="1" x14ac:dyDescent="0.2">
      <c r="A76" s="109"/>
      <c r="B76" s="109"/>
      <c r="C76" s="109"/>
      <c r="D76" s="109"/>
      <c r="E76" s="43" t="s">
        <v>119</v>
      </c>
      <c r="F76" s="44" t="s">
        <v>120</v>
      </c>
      <c r="G76" s="45" t="s">
        <v>121</v>
      </c>
      <c r="H76" s="46">
        <v>2500</v>
      </c>
      <c r="I76" s="44">
        <v>1</v>
      </c>
      <c r="J76" s="47" t="s">
        <v>103</v>
      </c>
      <c r="K76" s="32">
        <f>H76/3</f>
        <v>833.33333333333337</v>
      </c>
      <c r="L76" s="32">
        <f t="shared" ref="L76:M76" si="17">K76</f>
        <v>833.33333333333337</v>
      </c>
      <c r="M76" s="32">
        <f t="shared" si="17"/>
        <v>833.33333333333337</v>
      </c>
      <c r="N76" s="32">
        <f t="shared" ref="N76" si="18">SUM(K76:M76)</f>
        <v>2500</v>
      </c>
    </row>
    <row r="77" spans="1:14" ht="11.25" customHeight="1" x14ac:dyDescent="0.2">
      <c r="A77" s="109"/>
      <c r="B77" s="109"/>
      <c r="C77" s="109"/>
      <c r="D77" s="109"/>
      <c r="E77" s="48" t="s">
        <v>122</v>
      </c>
      <c r="F77" s="49" t="s">
        <v>123</v>
      </c>
      <c r="G77" s="50" t="s">
        <v>124</v>
      </c>
      <c r="H77" s="51">
        <v>63000</v>
      </c>
      <c r="I77" s="49">
        <v>10</v>
      </c>
      <c r="J77" s="52" t="s">
        <v>125</v>
      </c>
      <c r="K77" s="53">
        <f>H77/3</f>
        <v>21000</v>
      </c>
      <c r="L77" s="53">
        <f>K77</f>
        <v>21000</v>
      </c>
      <c r="M77" s="53">
        <f>L77</f>
        <v>21000</v>
      </c>
      <c r="N77" s="53">
        <f>SUM(K77:M77)</f>
        <v>63000</v>
      </c>
    </row>
    <row r="78" spans="1:14" ht="11.25" customHeight="1" x14ac:dyDescent="0.2">
      <c r="A78" s="109"/>
      <c r="B78" s="109"/>
      <c r="C78" s="109"/>
      <c r="D78" s="109"/>
      <c r="E78" s="54" t="s">
        <v>126</v>
      </c>
      <c r="F78" s="55" t="s">
        <v>127</v>
      </c>
      <c r="G78" s="56" t="s">
        <v>128</v>
      </c>
      <c r="H78" s="57">
        <v>24000</v>
      </c>
      <c r="I78" s="55">
        <v>1</v>
      </c>
      <c r="J78" s="58" t="s">
        <v>103</v>
      </c>
      <c r="K78" s="59">
        <f>H78/3</f>
        <v>8000</v>
      </c>
      <c r="L78" s="59">
        <f>+K78</f>
        <v>8000</v>
      </c>
      <c r="M78" s="59">
        <f>+L78</f>
        <v>8000</v>
      </c>
      <c r="N78" s="59">
        <f t="shared" si="15"/>
        <v>24000</v>
      </c>
    </row>
    <row r="79" spans="1:14" ht="21.75" customHeight="1" x14ac:dyDescent="0.2">
      <c r="A79" s="109"/>
      <c r="B79" s="109"/>
      <c r="C79" s="109"/>
      <c r="D79" s="109"/>
      <c r="E79" s="60" t="s">
        <v>129</v>
      </c>
      <c r="F79" s="22" t="s">
        <v>130</v>
      </c>
      <c r="G79" s="23" t="s">
        <v>131</v>
      </c>
      <c r="H79" s="24">
        <v>6300</v>
      </c>
      <c r="I79" s="22">
        <v>1</v>
      </c>
      <c r="J79" s="25" t="s">
        <v>48</v>
      </c>
      <c r="K79" s="26">
        <f>H79</f>
        <v>6300</v>
      </c>
      <c r="L79" s="26"/>
      <c r="M79" s="26"/>
      <c r="N79" s="26">
        <f t="shared" si="15"/>
        <v>6300</v>
      </c>
    </row>
    <row r="80" spans="1:14" ht="33.75" x14ac:dyDescent="0.2">
      <c r="A80" s="109"/>
      <c r="B80" s="109"/>
      <c r="C80" s="109"/>
      <c r="D80" s="109"/>
      <c r="E80" s="61" t="s">
        <v>132</v>
      </c>
      <c r="F80" s="62" t="s">
        <v>133</v>
      </c>
      <c r="G80" s="63" t="s">
        <v>134</v>
      </c>
      <c r="H80" s="64">
        <v>8300</v>
      </c>
      <c r="I80" s="62">
        <v>1</v>
      </c>
      <c r="J80" s="65" t="s">
        <v>48</v>
      </c>
      <c r="K80" s="66">
        <f>H80/1</f>
        <v>8300</v>
      </c>
      <c r="L80" s="66"/>
      <c r="M80" s="66"/>
      <c r="N80" s="66">
        <f t="shared" si="15"/>
        <v>8300</v>
      </c>
    </row>
    <row r="81" spans="1:14" ht="56.25" x14ac:dyDescent="0.2">
      <c r="A81" s="109"/>
      <c r="B81" s="109"/>
      <c r="C81" s="109"/>
      <c r="D81" s="109"/>
      <c r="E81" s="54" t="s">
        <v>135</v>
      </c>
      <c r="F81" s="55" t="s">
        <v>136</v>
      </c>
      <c r="G81" s="56" t="s">
        <v>137</v>
      </c>
      <c r="H81" s="57">
        <v>90000</v>
      </c>
      <c r="I81" s="55">
        <v>12</v>
      </c>
      <c r="J81" s="58" t="s">
        <v>48</v>
      </c>
      <c r="K81" s="59">
        <f>H81/3</f>
        <v>30000</v>
      </c>
      <c r="L81" s="59">
        <f>K81</f>
        <v>30000</v>
      </c>
      <c r="M81" s="59">
        <f>L81</f>
        <v>30000</v>
      </c>
      <c r="N81" s="59">
        <f t="shared" ref="N81:N87" si="19">SUM(K81:M81)</f>
        <v>90000</v>
      </c>
    </row>
    <row r="82" spans="1:14" ht="33.75" x14ac:dyDescent="0.2">
      <c r="A82" s="109"/>
      <c r="B82" s="109"/>
      <c r="C82" s="109"/>
      <c r="D82" s="109"/>
      <c r="E82" s="67" t="s">
        <v>138</v>
      </c>
      <c r="F82" s="7" t="s">
        <v>139</v>
      </c>
      <c r="G82" s="15" t="s">
        <v>140</v>
      </c>
      <c r="H82" s="68">
        <v>6300</v>
      </c>
      <c r="I82" s="7">
        <v>1</v>
      </c>
      <c r="J82" s="6" t="s">
        <v>125</v>
      </c>
      <c r="K82" s="5">
        <f>H82</f>
        <v>6300</v>
      </c>
      <c r="L82" s="5"/>
      <c r="M82" s="5"/>
      <c r="N82" s="5">
        <f t="shared" si="19"/>
        <v>6300</v>
      </c>
    </row>
    <row r="83" spans="1:14" ht="45" x14ac:dyDescent="0.2">
      <c r="A83" s="109"/>
      <c r="B83" s="109"/>
      <c r="C83" s="109"/>
      <c r="D83" s="109"/>
      <c r="E83" s="48" t="s">
        <v>141</v>
      </c>
      <c r="F83" s="49" t="s">
        <v>142</v>
      </c>
      <c r="G83" s="50" t="s">
        <v>143</v>
      </c>
      <c r="H83" s="51">
        <v>2000</v>
      </c>
      <c r="I83" s="49">
        <v>1</v>
      </c>
      <c r="J83" s="52" t="s">
        <v>48</v>
      </c>
      <c r="K83" s="53">
        <f>+H83</f>
        <v>2000</v>
      </c>
      <c r="L83" s="53"/>
      <c r="M83" s="53"/>
      <c r="N83" s="53">
        <f t="shared" si="19"/>
        <v>2000</v>
      </c>
    </row>
    <row r="84" spans="1:14" ht="22.5" x14ac:dyDescent="0.2">
      <c r="A84" s="109"/>
      <c r="B84" s="109"/>
      <c r="C84" s="109"/>
      <c r="D84" s="109"/>
      <c r="E84" s="69" t="s">
        <v>144</v>
      </c>
      <c r="F84" s="49" t="s">
        <v>145</v>
      </c>
      <c r="G84" s="50" t="s">
        <v>146</v>
      </c>
      <c r="H84" s="51">
        <v>2500</v>
      </c>
      <c r="I84" s="49">
        <v>1</v>
      </c>
      <c r="J84" s="52" t="s">
        <v>48</v>
      </c>
      <c r="K84" s="53">
        <f>+H84</f>
        <v>2500</v>
      </c>
      <c r="L84" s="53"/>
      <c r="M84" s="53"/>
      <c r="N84" s="53">
        <f t="shared" si="19"/>
        <v>2500</v>
      </c>
    </row>
    <row r="85" spans="1:14" ht="45" x14ac:dyDescent="0.2">
      <c r="A85" s="109"/>
      <c r="B85" s="109"/>
      <c r="C85" s="109"/>
      <c r="D85" s="109"/>
      <c r="E85" s="69" t="s">
        <v>148</v>
      </c>
      <c r="F85" s="49" t="s">
        <v>149</v>
      </c>
      <c r="G85" s="50" t="s">
        <v>150</v>
      </c>
      <c r="H85" s="51">
        <v>86000</v>
      </c>
      <c r="I85" s="49">
        <v>1</v>
      </c>
      <c r="J85" s="52" t="s">
        <v>125</v>
      </c>
      <c r="K85" s="53"/>
      <c r="L85" s="53">
        <f>H85</f>
        <v>86000</v>
      </c>
      <c r="M85" s="53"/>
      <c r="N85" s="53">
        <f t="shared" si="19"/>
        <v>86000</v>
      </c>
    </row>
    <row r="86" spans="1:14" ht="33.75" x14ac:dyDescent="0.2">
      <c r="A86" s="109"/>
      <c r="B86" s="109"/>
      <c r="C86" s="109"/>
      <c r="D86" s="109"/>
      <c r="E86" s="69" t="s">
        <v>205</v>
      </c>
      <c r="F86" s="49" t="s">
        <v>149</v>
      </c>
      <c r="G86" s="50" t="s">
        <v>150</v>
      </c>
      <c r="H86" s="51">
        <v>20000</v>
      </c>
      <c r="I86" s="49">
        <v>1</v>
      </c>
      <c r="J86" s="52" t="s">
        <v>125</v>
      </c>
      <c r="K86" s="53"/>
      <c r="L86" s="53">
        <f>+H86</f>
        <v>20000</v>
      </c>
      <c r="M86" s="53"/>
      <c r="N86" s="53">
        <f t="shared" si="19"/>
        <v>20000</v>
      </c>
    </row>
    <row r="87" spans="1:14" ht="33.75" x14ac:dyDescent="0.2">
      <c r="A87" s="110"/>
      <c r="B87" s="110"/>
      <c r="C87" s="110"/>
      <c r="D87" s="110"/>
      <c r="E87" s="69" t="s">
        <v>151</v>
      </c>
      <c r="F87" s="49" t="str">
        <f>+F85</f>
        <v>7.5.01.07</v>
      </c>
      <c r="G87" s="50" t="str">
        <f>+G85</f>
        <v>Construcciones y Edificaciones</v>
      </c>
      <c r="H87" s="51">
        <v>102000</v>
      </c>
      <c r="I87" s="49">
        <v>1</v>
      </c>
      <c r="J87" s="52" t="s">
        <v>125</v>
      </c>
      <c r="K87" s="53"/>
      <c r="L87" s="53">
        <f>H87</f>
        <v>102000</v>
      </c>
      <c r="M87" s="53"/>
      <c r="N87" s="53">
        <f t="shared" si="19"/>
        <v>102000</v>
      </c>
    </row>
    <row r="88" spans="1:14" ht="67.5" x14ac:dyDescent="0.2">
      <c r="A88" s="70">
        <v>3</v>
      </c>
      <c r="B88" s="70" t="s">
        <v>59</v>
      </c>
      <c r="C88" s="70" t="s">
        <v>147</v>
      </c>
      <c r="D88" s="7" t="s">
        <v>91</v>
      </c>
      <c r="E88" s="15" t="s">
        <v>202</v>
      </c>
      <c r="F88" s="15" t="s">
        <v>203</v>
      </c>
      <c r="G88" s="15" t="s">
        <v>204</v>
      </c>
      <c r="H88" s="95">
        <v>2200</v>
      </c>
      <c r="I88" s="7">
        <v>1</v>
      </c>
      <c r="J88" s="6" t="s">
        <v>48</v>
      </c>
      <c r="K88" s="96">
        <f t="shared" ref="K88" si="20">H88</f>
        <v>2200</v>
      </c>
      <c r="L88" s="96"/>
      <c r="M88" s="96"/>
      <c r="N88" s="96">
        <f t="shared" ref="N88" si="21">SUM(K88:M88)</f>
        <v>2200</v>
      </c>
    </row>
  </sheetData>
  <mergeCells count="40">
    <mergeCell ref="E23:E25"/>
    <mergeCell ref="D23:D25"/>
    <mergeCell ref="D31:D32"/>
    <mergeCell ref="D70:D87"/>
    <mergeCell ref="A8:A9"/>
    <mergeCell ref="D8:D9"/>
    <mergeCell ref="E8:E9"/>
    <mergeCell ref="F8:G8"/>
    <mergeCell ref="C8:C9"/>
    <mergeCell ref="D14:D22"/>
    <mergeCell ref="D56:D66"/>
    <mergeCell ref="C56:C68"/>
    <mergeCell ref="F10:G10"/>
    <mergeCell ref="D67:D68"/>
    <mergeCell ref="C14:C38"/>
    <mergeCell ref="C40:C44"/>
    <mergeCell ref="A56:A69"/>
    <mergeCell ref="C70:C87"/>
    <mergeCell ref="A70:A87"/>
    <mergeCell ref="H8:H9"/>
    <mergeCell ref="K10:N10"/>
    <mergeCell ref="A55:J55"/>
    <mergeCell ref="A14:A38"/>
    <mergeCell ref="A2:N2"/>
    <mergeCell ref="A3:N3"/>
    <mergeCell ref="A4:N4"/>
    <mergeCell ref="A6:B6"/>
    <mergeCell ref="A5:B5"/>
    <mergeCell ref="D6:E6"/>
    <mergeCell ref="D5:G5"/>
    <mergeCell ref="E7:N7"/>
    <mergeCell ref="I8:I9"/>
    <mergeCell ref="J8:J9"/>
    <mergeCell ref="K8:N8"/>
    <mergeCell ref="B8:B9"/>
    <mergeCell ref="B70:B87"/>
    <mergeCell ref="C45:C47"/>
    <mergeCell ref="B14:B54"/>
    <mergeCell ref="C48:C51"/>
    <mergeCell ref="B56:B68"/>
  </mergeCells>
  <phoneticPr fontId="4" type="noConversion"/>
  <pageMargins left="0.7" right="0.7" top="0.75" bottom="0.75" header="0.3" footer="0.3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Gabriela Loachamin Pachacama</dc:creator>
  <cp:lastModifiedBy>Jimmy Román</cp:lastModifiedBy>
  <cp:lastPrinted>2023-01-17T20:22:55Z</cp:lastPrinted>
  <dcterms:created xsi:type="dcterms:W3CDTF">2021-02-20T18:43:11Z</dcterms:created>
  <dcterms:modified xsi:type="dcterms:W3CDTF">2023-10-02T22:00:16Z</dcterms:modified>
</cp:coreProperties>
</file>